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actgovernment-my.sharepoint.com/personal/lisa_green_act_gov_au/Documents/Annotations Project/11 Apps/Student Worksamples/Accreditation Panel Recommendations Made/"/>
    </mc:Choice>
  </mc:AlternateContent>
  <xr:revisionPtr revIDLastSave="0" documentId="8_{F39BACD8-50C6-4C65-A1F9-3EFDE33897D6}" xr6:coauthVersionLast="47" xr6:coauthVersionMax="47" xr10:uidLastSave="{00000000-0000-0000-0000-000000000000}"/>
  <bookViews>
    <workbookView xWindow="-110" yWindow="-110" windowWidth="19420" windowHeight="10420" activeTab="1" xr2:uid="{00000000-000D-0000-FFFF-FFFF00000000}"/>
  </bookViews>
  <sheets>
    <sheet name="Data " sheetId="1" r:id="rId1"/>
    <sheet name="All Countries" sheetId="2" r:id="rId2"/>
    <sheet name="African Countries" sheetId="3" r:id="rId3"/>
    <sheet name="Sheet7" sheetId="8" r:id="rId4"/>
    <sheet name="American Countries" sheetId="4" r:id="rId5"/>
    <sheet name="Asian-Oceania Countries" sheetId="5" r:id="rId6"/>
    <sheet name="European Countries" sheetId="6" r:id="rId7"/>
    <sheet name="Middle Eastern Countries" sheetId="7" r:id="rId8"/>
    <sheet name="Proportional Spread of aid" sheetId="10" r:id="rId9"/>
  </sheets>
  <calcPr calcId="191029"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0" l="1"/>
  <c r="C4" i="10"/>
  <c r="C5" i="10"/>
  <c r="C6" i="10"/>
  <c r="C7" i="10"/>
  <c r="C8" i="10"/>
  <c r="C9" i="10"/>
  <c r="C10" i="10"/>
  <c r="C11" i="10"/>
  <c r="C12" i="10"/>
  <c r="C13" i="10"/>
  <c r="C14" i="10"/>
  <c r="C15" i="10"/>
  <c r="C16" i="10"/>
  <c r="C17" i="10"/>
  <c r="C18" i="10"/>
  <c r="C19" i="10"/>
  <c r="C20" i="10"/>
  <c r="C21" i="10"/>
  <c r="C22" i="10"/>
  <c r="C23" i="10"/>
  <c r="C24" i="10"/>
  <c r="C25" i="10"/>
  <c r="C26" i="10"/>
  <c r="C2" i="10"/>
  <c r="C30" i="10"/>
  <c r="F8" i="5"/>
  <c r="C27" i="10"/>
  <c r="D3" i="10"/>
  <c r="E3" i="10"/>
  <c r="D2" i="10"/>
  <c r="E2" i="10"/>
  <c r="D9" i="10"/>
  <c r="E9" i="10"/>
  <c r="D12" i="10"/>
  <c r="E12" i="10"/>
  <c r="D6" i="10"/>
  <c r="E6" i="10"/>
  <c r="D20" i="10"/>
  <c r="E20" i="10"/>
  <c r="D14" i="10"/>
  <c r="E14" i="10"/>
  <c r="D7" i="10"/>
  <c r="E7" i="10"/>
  <c r="D22" i="10"/>
  <c r="E22" i="10"/>
  <c r="D5" i="10"/>
  <c r="E5" i="10"/>
  <c r="D21" i="10"/>
  <c r="E21" i="10"/>
  <c r="D18" i="10"/>
  <c r="E18" i="10"/>
  <c r="D13" i="10"/>
  <c r="E13" i="10"/>
  <c r="D10" i="10"/>
  <c r="E10" i="10"/>
  <c r="D26" i="10"/>
  <c r="E26" i="10"/>
  <c r="D23" i="10"/>
  <c r="E23" i="10"/>
  <c r="D15" i="10"/>
  <c r="E15" i="10"/>
  <c r="D16" i="10"/>
  <c r="E16" i="10"/>
  <c r="D8" i="10"/>
  <c r="E8" i="10"/>
  <c r="D11" i="10"/>
  <c r="E11" i="10"/>
  <c r="D17" i="10"/>
  <c r="E17" i="10"/>
  <c r="D24" i="10"/>
  <c r="E24" i="10"/>
  <c r="D19" i="10"/>
  <c r="E19" i="10"/>
  <c r="D4" i="10"/>
  <c r="E4" i="10"/>
  <c r="D25" i="10"/>
  <c r="E25" i="10"/>
  <c r="D27" i="10"/>
  <c r="E27" i="10"/>
  <c r="F8" i="7"/>
  <c r="F7" i="7"/>
  <c r="F6" i="7"/>
  <c r="F5" i="7"/>
  <c r="F4" i="7"/>
  <c r="F3" i="7"/>
  <c r="F2" i="7"/>
  <c r="F10" i="6"/>
  <c r="F8" i="6"/>
  <c r="F9" i="6"/>
  <c r="F7" i="6"/>
  <c r="F12" i="6"/>
  <c r="F6" i="6"/>
  <c r="F5" i="6"/>
  <c r="F11" i="6"/>
  <c r="F4" i="6"/>
  <c r="F3" i="6"/>
  <c r="F2" i="6"/>
  <c r="F7" i="5"/>
  <c r="F6" i="5"/>
  <c r="F5" i="5"/>
  <c r="F4" i="5"/>
  <c r="F9" i="5"/>
  <c r="F3" i="5"/>
  <c r="F2" i="5"/>
  <c r="F9" i="4"/>
  <c r="F8" i="4"/>
  <c r="F7" i="4"/>
  <c r="F10" i="4"/>
  <c r="F6" i="4"/>
  <c r="F5" i="4"/>
  <c r="F11" i="4"/>
  <c r="F4" i="4"/>
  <c r="F3" i="4"/>
  <c r="F2" i="4"/>
  <c r="F8" i="3"/>
  <c r="F9" i="3"/>
  <c r="F7" i="3"/>
  <c r="F6" i="3"/>
  <c r="F5" i="3"/>
  <c r="F4" i="3"/>
  <c r="F3" i="3"/>
  <c r="F2" i="3"/>
  <c r="E8" i="2"/>
  <c r="E9" i="2"/>
  <c r="E7" i="2"/>
  <c r="E6" i="2"/>
  <c r="E5" i="2"/>
  <c r="E4" i="2"/>
  <c r="E3" i="2"/>
  <c r="E2" i="2"/>
  <c r="F12" i="5"/>
  <c r="F12" i="4"/>
  <c r="F10" i="5"/>
  <c r="F11" i="5"/>
  <c r="F10" i="7"/>
  <c r="F11" i="7"/>
  <c r="F9" i="7"/>
  <c r="F12" i="7"/>
  <c r="F10" i="3"/>
  <c r="F11" i="3"/>
  <c r="E12" i="2"/>
  <c r="E10" i="2"/>
  <c r="E11" i="2"/>
  <c r="F12" i="3"/>
</calcChain>
</file>

<file path=xl/sharedStrings.xml><?xml version="1.0" encoding="utf-8"?>
<sst xmlns="http://schemas.openxmlformats.org/spreadsheetml/2006/main" count="1822" uniqueCount="240">
  <si>
    <t>country</t>
  </si>
  <si>
    <t>Afghanistan</t>
  </si>
  <si>
    <t>Angola</t>
  </si>
  <si>
    <t>Albania</t>
  </si>
  <si>
    <t>Andorra</t>
  </si>
  <si>
    <t>United Arab Emirates</t>
  </si>
  <si>
    <t>Argentina</t>
  </si>
  <si>
    <t>Armenia</t>
  </si>
  <si>
    <t>Antigua and Barbuda</t>
  </si>
  <si>
    <t>Australia</t>
  </si>
  <si>
    <t>Austria</t>
  </si>
  <si>
    <t>Azerbaijan</t>
  </si>
  <si>
    <t>Burundi</t>
  </si>
  <si>
    <t>Belgium</t>
  </si>
  <si>
    <t>Benin</t>
  </si>
  <si>
    <t>Burkina Faso</t>
  </si>
  <si>
    <t>Bangladesh</t>
  </si>
  <si>
    <t>Bulgaria</t>
  </si>
  <si>
    <t>Bahrain</t>
  </si>
  <si>
    <t>Bahamas</t>
  </si>
  <si>
    <t>Bosnia and Herzegovina</t>
  </si>
  <si>
    <t>Belarus</t>
  </si>
  <si>
    <t>Belize</t>
  </si>
  <si>
    <t>Bolivia</t>
  </si>
  <si>
    <t>Brazil</t>
  </si>
  <si>
    <t>Barbados</t>
  </si>
  <si>
    <t>Brunei</t>
  </si>
  <si>
    <t>Bhutan</t>
  </si>
  <si>
    <t>Botswana</t>
  </si>
  <si>
    <t>Central African Republic</t>
  </si>
  <si>
    <t>Canada</t>
  </si>
  <si>
    <t>Switzerland</t>
  </si>
  <si>
    <t>Chile</t>
  </si>
  <si>
    <t>China</t>
  </si>
  <si>
    <t>Cote d'Ivoire</t>
  </si>
  <si>
    <t>Cameroon</t>
  </si>
  <si>
    <t>Congo, Dem. Rep.</t>
  </si>
  <si>
    <t>Congo, Rep.</t>
  </si>
  <si>
    <t>Colombia</t>
  </si>
  <si>
    <t>Comoros</t>
  </si>
  <si>
    <t>Cape Verde</t>
  </si>
  <si>
    <t>Costa Rica</t>
  </si>
  <si>
    <t>Cuba</t>
  </si>
  <si>
    <t>Cyprus</t>
  </si>
  <si>
    <t>Czech Republic</t>
  </si>
  <si>
    <t>Germany</t>
  </si>
  <si>
    <t>Djibouti</t>
  </si>
  <si>
    <t>Dominica</t>
  </si>
  <si>
    <t>Denmark</t>
  </si>
  <si>
    <t>Dominican Republic</t>
  </si>
  <si>
    <t>Algeria</t>
  </si>
  <si>
    <t>Ecuador</t>
  </si>
  <si>
    <t>Egypt</t>
  </si>
  <si>
    <t>Eritrea</t>
  </si>
  <si>
    <t>Spain</t>
  </si>
  <si>
    <t>Estonia</t>
  </si>
  <si>
    <t>Ethiopia</t>
  </si>
  <si>
    <t>Finland</t>
  </si>
  <si>
    <t>Fiji</t>
  </si>
  <si>
    <t>France</t>
  </si>
  <si>
    <t>Micronesia, Fed. Sts.</t>
  </si>
  <si>
    <t>Gabon</t>
  </si>
  <si>
    <t>United Kingdom</t>
  </si>
  <si>
    <t>Georgia</t>
  </si>
  <si>
    <t>Ghana</t>
  </si>
  <si>
    <t>Guinea</t>
  </si>
  <si>
    <t>Gambia</t>
  </si>
  <si>
    <t>Guinea-Bissau</t>
  </si>
  <si>
    <t>Equatorial Guinea</t>
  </si>
  <si>
    <t>Greece</t>
  </si>
  <si>
    <t>Grenada</t>
  </si>
  <si>
    <t>Guatemala</t>
  </si>
  <si>
    <t>Guyana</t>
  </si>
  <si>
    <t>Honduras</t>
  </si>
  <si>
    <t>Croatia</t>
  </si>
  <si>
    <t>Haiti</t>
  </si>
  <si>
    <t>Hungary</t>
  </si>
  <si>
    <t>Indonesia</t>
  </si>
  <si>
    <t>India</t>
  </si>
  <si>
    <t>Ireland</t>
  </si>
  <si>
    <t>Iran</t>
  </si>
  <si>
    <t>Iraq</t>
  </si>
  <si>
    <t>Iceland</t>
  </si>
  <si>
    <t>Israel</t>
  </si>
  <si>
    <t>Italy</t>
  </si>
  <si>
    <t>Jamaica</t>
  </si>
  <si>
    <t>Jordan</t>
  </si>
  <si>
    <t>Japan</t>
  </si>
  <si>
    <t>Kazakhstan</t>
  </si>
  <si>
    <t>Kenya</t>
  </si>
  <si>
    <t>Kyrgyz Republic</t>
  </si>
  <si>
    <t>Cambodia</t>
  </si>
  <si>
    <t>Kiribati</t>
  </si>
  <si>
    <t>South Korea</t>
  </si>
  <si>
    <t>Kuwait</t>
  </si>
  <si>
    <t>Lao</t>
  </si>
  <si>
    <t>Lebanon</t>
  </si>
  <si>
    <t>Liberia</t>
  </si>
  <si>
    <t>Libya</t>
  </si>
  <si>
    <t>St. Lucia</t>
  </si>
  <si>
    <t>Sri Lanka</t>
  </si>
  <si>
    <t>Lesotho</t>
  </si>
  <si>
    <t>Lithuania</t>
  </si>
  <si>
    <t>Luxembourg</t>
  </si>
  <si>
    <t>Latvia</t>
  </si>
  <si>
    <t>Morocco</t>
  </si>
  <si>
    <t>Moldova</t>
  </si>
  <si>
    <t>Madagascar</t>
  </si>
  <si>
    <t>Maldives</t>
  </si>
  <si>
    <t>Mexico</t>
  </si>
  <si>
    <t>Marshall Islands</t>
  </si>
  <si>
    <t>North Macedonia</t>
  </si>
  <si>
    <t>Mali</t>
  </si>
  <si>
    <t>Malta</t>
  </si>
  <si>
    <t>Myanmar</t>
  </si>
  <si>
    <t>Montenegro</t>
  </si>
  <si>
    <t>Mongolia</t>
  </si>
  <si>
    <t>Mozambique</t>
  </si>
  <si>
    <t>Mauritania</t>
  </si>
  <si>
    <t>Mauritius</t>
  </si>
  <si>
    <t>Malawi</t>
  </si>
  <si>
    <t>Malaysia</t>
  </si>
  <si>
    <t>Namibia</t>
  </si>
  <si>
    <t>Niger</t>
  </si>
  <si>
    <t>Nigeria</t>
  </si>
  <si>
    <t>Nicaragua</t>
  </si>
  <si>
    <t>Netherlands</t>
  </si>
  <si>
    <t>Norway</t>
  </si>
  <si>
    <t>Nepal</t>
  </si>
  <si>
    <t>New Zealand</t>
  </si>
  <si>
    <t>Oman</t>
  </si>
  <si>
    <t>Pakistan</t>
  </si>
  <si>
    <t>Panama</t>
  </si>
  <si>
    <t>Peru</t>
  </si>
  <si>
    <t>Philippines</t>
  </si>
  <si>
    <t>Papua New Guinea</t>
  </si>
  <si>
    <t>Poland</t>
  </si>
  <si>
    <t>North Korea</t>
  </si>
  <si>
    <t>Portugal</t>
  </si>
  <si>
    <t>Paraguay</t>
  </si>
  <si>
    <t>Palestine</t>
  </si>
  <si>
    <t>Qatar</t>
  </si>
  <si>
    <t>Romania</t>
  </si>
  <si>
    <t>Russia</t>
  </si>
  <si>
    <t>Rwanda</t>
  </si>
  <si>
    <t>Saudi Arabia</t>
  </si>
  <si>
    <t>Sudan</t>
  </si>
  <si>
    <t>Senegal</t>
  </si>
  <si>
    <t>Singapore</t>
  </si>
  <si>
    <t>Solomon Islands</t>
  </si>
  <si>
    <t>Sierra Leone</t>
  </si>
  <si>
    <t>El Salvador</t>
  </si>
  <si>
    <t>Somalia</t>
  </si>
  <si>
    <t>Serbia</t>
  </si>
  <si>
    <t>South Sudan</t>
  </si>
  <si>
    <t>Sao Tome and Principe</t>
  </si>
  <si>
    <t>Suriname</t>
  </si>
  <si>
    <t>Slovak Republic</t>
  </si>
  <si>
    <t>Slovenia</t>
  </si>
  <si>
    <t>Sweden</t>
  </si>
  <si>
    <t>Eswatini</t>
  </si>
  <si>
    <t>Seychelles</t>
  </si>
  <si>
    <t>Syria</t>
  </si>
  <si>
    <t>Chad</t>
  </si>
  <si>
    <t>Togo</t>
  </si>
  <si>
    <t>Thailand</t>
  </si>
  <si>
    <t>Tajikistan</t>
  </si>
  <si>
    <t>Turkmenistan</t>
  </si>
  <si>
    <t>Timor-Leste</t>
  </si>
  <si>
    <t>Tonga</t>
  </si>
  <si>
    <t>Trinidad and Tobago</t>
  </si>
  <si>
    <t>Tunisia</t>
  </si>
  <si>
    <t>Turkey</t>
  </si>
  <si>
    <t>Taiwan</t>
  </si>
  <si>
    <t>Tanzania</t>
  </si>
  <si>
    <t>Uganda</t>
  </si>
  <si>
    <t>Ukraine</t>
  </si>
  <si>
    <t>Uruguay</t>
  </si>
  <si>
    <t>United States</t>
  </si>
  <si>
    <t>Uzbekistan</t>
  </si>
  <si>
    <t>St. Vincent and the Grenadines</t>
  </si>
  <si>
    <t>Venezuela</t>
  </si>
  <si>
    <t>Vietnam</t>
  </si>
  <si>
    <t>Vanuatu</t>
  </si>
  <si>
    <t>Samoa</t>
  </si>
  <si>
    <t>Yemen</t>
  </si>
  <si>
    <t>South Africa</t>
  </si>
  <si>
    <t>Zambia</t>
  </si>
  <si>
    <t>Zimbabwe</t>
  </si>
  <si>
    <t>Region</t>
  </si>
  <si>
    <t>Asia</t>
  </si>
  <si>
    <t>Africa</t>
  </si>
  <si>
    <t>Europe</t>
  </si>
  <si>
    <t xml:space="preserve">Middle East </t>
  </si>
  <si>
    <t>Americas</t>
  </si>
  <si>
    <t xml:space="preserve">Oceania </t>
  </si>
  <si>
    <t>Americnas</t>
  </si>
  <si>
    <t>All Data</t>
  </si>
  <si>
    <t>Mean</t>
  </si>
  <si>
    <t>Standard Deviation</t>
  </si>
  <si>
    <t>Minimum Score</t>
  </si>
  <si>
    <t>Q1</t>
  </si>
  <si>
    <t>Q2 (median)</t>
  </si>
  <si>
    <t>Q3</t>
  </si>
  <si>
    <t>Maximum Score</t>
  </si>
  <si>
    <t>Range</t>
  </si>
  <si>
    <t>IQR</t>
  </si>
  <si>
    <t>Outlier (low end)</t>
  </si>
  <si>
    <t>Outlier (high end)</t>
  </si>
  <si>
    <t>No countires with MORE than 18.315 mean years of schooling for males 15-24</t>
  </si>
  <si>
    <t>No countries with LESS than 2.275 mean years of schooling for males 15-24</t>
  </si>
  <si>
    <t>c2:c57</t>
  </si>
  <si>
    <t>There are no countries with a mean number of years of schooling below 1.3175</t>
  </si>
  <si>
    <t>There are no countries with a mean number of years of schooling above 13.8375</t>
  </si>
  <si>
    <t>c2:c34</t>
  </si>
  <si>
    <t>There are no countries with a mean number of years of schooling below 5.6 years</t>
  </si>
  <si>
    <t>There are no countries with a mean number of years of schooling above 16.32 years</t>
  </si>
  <si>
    <t>Asia/Oceania Data</t>
  </si>
  <si>
    <t>American Countries Data</t>
  </si>
  <si>
    <t>African Countries Data</t>
  </si>
  <si>
    <t>c2:c43</t>
  </si>
  <si>
    <t>There are no countries with a mean number of years of schooling below 2.26875 years years</t>
  </si>
  <si>
    <t>There are no countries with a mean number of years of schooling above 19.27875 years</t>
  </si>
  <si>
    <t>European Data</t>
  </si>
  <si>
    <t>c2:c44</t>
  </si>
  <si>
    <t>There are no countries with a mean number of years of schooling below 9.4 years years</t>
  </si>
  <si>
    <t>There are no countries with a mean number of years of schooling above 15 years</t>
  </si>
  <si>
    <t>Middle Eastern Data</t>
  </si>
  <si>
    <t>c2:c15</t>
  </si>
  <si>
    <t>There are no countries with a mean number of years of schooling below 5.9375 years years</t>
  </si>
  <si>
    <t>There are no countries with a mean number of years of schooling above 15.6375 years</t>
  </si>
  <si>
    <t>More</t>
  </si>
  <si>
    <t>Frequency</t>
  </si>
  <si>
    <t>0</t>
  </si>
  <si>
    <t>Country</t>
  </si>
  <si>
    <t xml:space="preserve">Average number of years of schooling </t>
  </si>
  <si>
    <t xml:space="preserve">Number of Years less than 7 years of schooling </t>
  </si>
  <si>
    <t xml:space="preserve">Percetnage of the total </t>
  </si>
  <si>
    <t xml:space="preserve">Amount of Aid each country should receive </t>
  </si>
  <si>
    <t xml:space="preserve">
CT4/CT2/CT3
**uses digital technologies efficiently to solve routine and non-routine problems in a variety of contexts. 
**selects and applies advanced mathematical techniques to solve complex problems in a variety of contexts. 
**contructs, selects and applices complex mathematical models to tourine and non-routine problems in a variety of contexts. 
Student has efficiently used spreadsheet formula and organised their work clearly.
Advanced Data Analysis techniques effectively used to create professional looking Histograms that allow for each comparison across data sets to be made.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</si>
</sst>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b/>
      <sz val="9"/>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rgb="FFFF9999"/>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4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4">
    <xf numFmtId="0" fontId="0" fillId="0" borderId="0" xfId="0"/>
    <xf numFmtId="0" fontId="16" fillId="33" borderId="0" xfId="0" applyFont="1" applyFill="1"/>
    <xf numFmtId="0" fontId="0" fillId="0" borderId="0" xfId="0" applyNumberFormat="1" applyFill="1" applyBorder="1" applyAlignment="1"/>
    <xf numFmtId="0" fontId="0" fillId="0" borderId="0" xfId="0" applyFill="1" applyBorder="1" applyAlignment="1"/>
    <xf numFmtId="0" fontId="0" fillId="0" borderId="10" xfId="0" applyFill="1" applyBorder="1" applyAlignment="1"/>
    <xf numFmtId="0" fontId="18" fillId="0" borderId="11" xfId="0" applyFont="1" applyFill="1" applyBorder="1" applyAlignment="1">
      <alignment horizontal="center"/>
    </xf>
    <xf numFmtId="0" fontId="0" fillId="0" borderId="0" xfId="0" applyAlignment="1">
      <alignment wrapText="1"/>
    </xf>
    <xf numFmtId="10" fontId="0" fillId="0" borderId="0" xfId="2" applyNumberFormat="1" applyFont="1"/>
    <xf numFmtId="44" fontId="0" fillId="0" borderId="0" xfId="1" applyFont="1"/>
    <xf numFmtId="0" fontId="0" fillId="0" borderId="12" xfId="0" applyBorder="1" applyAlignment="1">
      <alignment wrapText="1"/>
    </xf>
    <xf numFmtId="10" fontId="0" fillId="0" borderId="12" xfId="2" applyNumberFormat="1" applyFont="1" applyBorder="1" applyAlignment="1">
      <alignment wrapText="1"/>
    </xf>
    <xf numFmtId="44" fontId="0" fillId="0" borderId="12" xfId="1" applyFont="1" applyBorder="1" applyAlignment="1">
      <alignment wrapText="1"/>
    </xf>
    <xf numFmtId="0" fontId="0" fillId="0" borderId="12" xfId="0" applyBorder="1"/>
    <xf numFmtId="10" fontId="0" fillId="0" borderId="12" xfId="2" applyNumberFormat="1" applyFont="1" applyBorder="1"/>
    <xf numFmtId="0" fontId="0" fillId="0" borderId="0" xfId="0" applyAlignment="1"/>
    <xf numFmtId="0" fontId="19" fillId="34" borderId="13" xfId="0" applyFont="1" applyFill="1" applyBorder="1" applyAlignment="1">
      <alignment wrapText="1"/>
    </xf>
    <xf numFmtId="0" fontId="16" fillId="34" borderId="14" xfId="0" applyFont="1" applyFill="1" applyBorder="1" applyAlignment="1">
      <alignment wrapText="1"/>
    </xf>
    <xf numFmtId="0" fontId="16" fillId="34" borderId="15" xfId="0" applyFont="1" applyFill="1" applyBorder="1" applyAlignment="1">
      <alignment wrapText="1"/>
    </xf>
    <xf numFmtId="0" fontId="16" fillId="34" borderId="16" xfId="0" applyFont="1" applyFill="1" applyBorder="1" applyAlignment="1">
      <alignment wrapText="1"/>
    </xf>
    <xf numFmtId="0" fontId="16" fillId="34" borderId="0" xfId="0" applyFont="1" applyFill="1" applyBorder="1" applyAlignment="1">
      <alignment wrapText="1"/>
    </xf>
    <xf numFmtId="0" fontId="16" fillId="34" borderId="17" xfId="0" applyFont="1" applyFill="1" applyBorder="1" applyAlignment="1">
      <alignment wrapText="1"/>
    </xf>
    <xf numFmtId="0" fontId="16" fillId="34" borderId="18" xfId="0" applyFont="1" applyFill="1" applyBorder="1" applyAlignment="1">
      <alignment wrapText="1"/>
    </xf>
    <xf numFmtId="0" fontId="16" fillId="34" borderId="10" xfId="0" applyFont="1" applyFill="1" applyBorder="1" applyAlignment="1">
      <alignment wrapText="1"/>
    </xf>
    <xf numFmtId="0" fontId="16" fillId="34" borderId="19" xfId="0" applyFont="1" applyFill="1" applyBorder="1" applyAlignment="1">
      <alignment wrapText="1"/>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urrency" xfId="1" builtinId="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Percent" xfId="2" builtinId="5"/>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AU"/>
              <a:t>All</a:t>
            </a:r>
            <a:r>
              <a:rPr lang="en-AU" baseline="0"/>
              <a:t> Countries mean number of years of schooling </a:t>
            </a:r>
          </a:p>
          <a:p>
            <a:pPr>
              <a:defRPr/>
            </a:pPr>
            <a:r>
              <a:rPr lang="en-AU" baseline="0"/>
              <a:t>Males aged 15-24 (2015 data)</a:t>
            </a:r>
          </a:p>
          <a:p>
            <a:pPr>
              <a:defRPr/>
            </a:pPr>
            <a:r>
              <a:rPr lang="en-AU" baseline="0"/>
              <a:t> </a:t>
            </a:r>
            <a:endParaRPr lang="en-AU"/>
          </a:p>
        </c:rich>
      </c:tx>
      <c:overlay val="0"/>
    </c:title>
    <c:autoTitleDeleted val="0"/>
    <c:plotArea>
      <c:layout/>
      <c:barChart>
        <c:barDir val="col"/>
        <c:grouping val="clustered"/>
        <c:varyColors val="0"/>
        <c:ser>
          <c:idx val="0"/>
          <c:order val="0"/>
          <c:tx>
            <c:v>Frequency</c:v>
          </c:tx>
          <c:spPr>
            <a:ln w="177800">
              <a:solidFill>
                <a:schemeClr val="tx1">
                  <a:tint val="75000"/>
                </a:schemeClr>
              </a:solidFill>
              <a:miter lim="800000"/>
            </a:ln>
          </c:spPr>
          <c:invertIfNegative val="0"/>
          <c:cat>
            <c:strRef>
              <c:f>'All Countries'!$E$17:$E$33</c:f>
              <c:strCache>
                <c:ptCount val="1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More</c:v>
                </c:pt>
              </c:strCache>
            </c:strRef>
          </c:cat>
          <c:val>
            <c:numRef>
              <c:f>'All Countries'!$F$17:$F$33</c:f>
              <c:numCache>
                <c:formatCode>General</c:formatCode>
                <c:ptCount val="17"/>
                <c:pt idx="0">
                  <c:v>0</c:v>
                </c:pt>
                <c:pt idx="1">
                  <c:v>0</c:v>
                </c:pt>
                <c:pt idx="2">
                  <c:v>0</c:v>
                </c:pt>
                <c:pt idx="3">
                  <c:v>4</c:v>
                </c:pt>
                <c:pt idx="4">
                  <c:v>3</c:v>
                </c:pt>
                <c:pt idx="5">
                  <c:v>7</c:v>
                </c:pt>
                <c:pt idx="6">
                  <c:v>10</c:v>
                </c:pt>
                <c:pt idx="7">
                  <c:v>17</c:v>
                </c:pt>
                <c:pt idx="8">
                  <c:v>19</c:v>
                </c:pt>
                <c:pt idx="9">
                  <c:v>21</c:v>
                </c:pt>
                <c:pt idx="10">
                  <c:v>24</c:v>
                </c:pt>
                <c:pt idx="11">
                  <c:v>30</c:v>
                </c:pt>
                <c:pt idx="12">
                  <c:v>27</c:v>
                </c:pt>
                <c:pt idx="13">
                  <c:v>16</c:v>
                </c:pt>
                <c:pt idx="14">
                  <c:v>8</c:v>
                </c:pt>
                <c:pt idx="15">
                  <c:v>1</c:v>
                </c:pt>
                <c:pt idx="16">
                  <c:v>0</c:v>
                </c:pt>
              </c:numCache>
            </c:numRef>
          </c:val>
          <c:extLst>
            <c:ext xmlns:c16="http://schemas.microsoft.com/office/drawing/2014/chart" uri="{C3380CC4-5D6E-409C-BE32-E72D297353CC}">
              <c16:uniqueId val="{00000001-6A2F-434D-99B2-086D20EBD751}"/>
            </c:ext>
          </c:extLst>
        </c:ser>
        <c:dLbls>
          <c:showLegendKey val="0"/>
          <c:showVal val="0"/>
          <c:showCatName val="0"/>
          <c:showSerName val="0"/>
          <c:showPercent val="0"/>
          <c:showBubbleSize val="0"/>
        </c:dLbls>
        <c:gapWidth val="150"/>
        <c:axId val="1030939216"/>
        <c:axId val="1030944136"/>
      </c:barChart>
      <c:catAx>
        <c:axId val="1030939216"/>
        <c:scaling>
          <c:orientation val="minMax"/>
        </c:scaling>
        <c:delete val="0"/>
        <c:axPos val="b"/>
        <c:title>
          <c:tx>
            <c:rich>
              <a:bodyPr/>
              <a:lstStyle/>
              <a:p>
                <a:pPr>
                  <a:defRPr/>
                </a:pPr>
                <a:r>
                  <a:rPr lang="en-AU"/>
                  <a:t>Mean years of schooling </a:t>
                </a:r>
              </a:p>
              <a:p>
                <a:pPr>
                  <a:defRPr/>
                </a:pPr>
                <a:r>
                  <a:rPr lang="en-AU"/>
                  <a:t>(any value in</a:t>
                </a:r>
                <a:r>
                  <a:rPr lang="en-AU" baseline="0"/>
                  <a:t> the column above 9 is from 8.00-8.99 for example)</a:t>
                </a:r>
                <a:endParaRPr lang="en-AU"/>
              </a:p>
            </c:rich>
          </c:tx>
          <c:overlay val="0"/>
        </c:title>
        <c:numFmt formatCode="General" sourceLinked="1"/>
        <c:majorTickMark val="out"/>
        <c:minorTickMark val="none"/>
        <c:tickLblPos val="nextTo"/>
        <c:crossAx val="1030944136"/>
        <c:crosses val="autoZero"/>
        <c:auto val="1"/>
        <c:lblAlgn val="ctr"/>
        <c:lblOffset val="100"/>
        <c:noMultiLvlLbl val="0"/>
      </c:catAx>
      <c:valAx>
        <c:axId val="1030944136"/>
        <c:scaling>
          <c:orientation val="minMax"/>
        </c:scaling>
        <c:delete val="0"/>
        <c:axPos val="l"/>
        <c:title>
          <c:tx>
            <c:rich>
              <a:bodyPr/>
              <a:lstStyle/>
              <a:p>
                <a:pPr>
                  <a:defRPr/>
                </a:pPr>
                <a:r>
                  <a:rPr lang="en-AU"/>
                  <a:t>Frequency</a:t>
                </a:r>
              </a:p>
            </c:rich>
          </c:tx>
          <c:overlay val="0"/>
        </c:title>
        <c:numFmt formatCode="General" sourceLinked="1"/>
        <c:majorTickMark val="out"/>
        <c:minorTickMark val="none"/>
        <c:tickLblPos val="nextTo"/>
        <c:crossAx val="103093921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AU"/>
              <a:t>African</a:t>
            </a:r>
            <a:r>
              <a:rPr lang="en-AU" baseline="0"/>
              <a:t> countries mean years of schooling Males aged 15-24 (1025 data)</a:t>
            </a:r>
          </a:p>
          <a:p>
            <a:pPr>
              <a:defRPr/>
            </a:pPr>
            <a:endParaRPr lang="en-AU"/>
          </a:p>
        </c:rich>
      </c:tx>
      <c:overlay val="0"/>
    </c:title>
    <c:autoTitleDeleted val="0"/>
    <c:plotArea>
      <c:layout/>
      <c:barChart>
        <c:barDir val="col"/>
        <c:grouping val="clustered"/>
        <c:varyColors val="0"/>
        <c:ser>
          <c:idx val="0"/>
          <c:order val="0"/>
          <c:tx>
            <c:v>Frequency</c:v>
          </c:tx>
          <c:spPr>
            <a:ln w="146050">
              <a:solidFill>
                <a:schemeClr val="tx1">
                  <a:tint val="75000"/>
                </a:schemeClr>
              </a:solidFill>
              <a:miter lim="800000"/>
            </a:ln>
          </c:spPr>
          <c:invertIfNegative val="0"/>
          <c:cat>
            <c:strRef>
              <c:f>'African Countries'!$E$17:$E$33</c:f>
              <c:strCache>
                <c:ptCount val="1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More</c:v>
                </c:pt>
              </c:strCache>
            </c:strRef>
          </c:cat>
          <c:val>
            <c:numRef>
              <c:f>'African Countries'!$F$17:$F$33</c:f>
              <c:numCache>
                <c:formatCode>General</c:formatCode>
                <c:ptCount val="17"/>
                <c:pt idx="0">
                  <c:v>0</c:v>
                </c:pt>
                <c:pt idx="1">
                  <c:v>0</c:v>
                </c:pt>
                <c:pt idx="2">
                  <c:v>0</c:v>
                </c:pt>
                <c:pt idx="3">
                  <c:v>4</c:v>
                </c:pt>
                <c:pt idx="4">
                  <c:v>3</c:v>
                </c:pt>
                <c:pt idx="5">
                  <c:v>7</c:v>
                </c:pt>
                <c:pt idx="6">
                  <c:v>9</c:v>
                </c:pt>
                <c:pt idx="7">
                  <c:v>8</c:v>
                </c:pt>
                <c:pt idx="8">
                  <c:v>9</c:v>
                </c:pt>
                <c:pt idx="9">
                  <c:v>7</c:v>
                </c:pt>
                <c:pt idx="10">
                  <c:v>5</c:v>
                </c:pt>
                <c:pt idx="11">
                  <c:v>1</c:v>
                </c:pt>
                <c:pt idx="12">
                  <c:v>0</c:v>
                </c:pt>
                <c:pt idx="13">
                  <c:v>0</c:v>
                </c:pt>
                <c:pt idx="14">
                  <c:v>0</c:v>
                </c:pt>
                <c:pt idx="15">
                  <c:v>0</c:v>
                </c:pt>
                <c:pt idx="16">
                  <c:v>0</c:v>
                </c:pt>
              </c:numCache>
            </c:numRef>
          </c:val>
          <c:extLst>
            <c:ext xmlns:c16="http://schemas.microsoft.com/office/drawing/2014/chart" uri="{C3380CC4-5D6E-409C-BE32-E72D297353CC}">
              <c16:uniqueId val="{00000001-57A3-4A45-8229-0A0DCCB90FCD}"/>
            </c:ext>
          </c:extLst>
        </c:ser>
        <c:dLbls>
          <c:showLegendKey val="0"/>
          <c:showVal val="0"/>
          <c:showCatName val="0"/>
          <c:showSerName val="0"/>
          <c:showPercent val="0"/>
          <c:showBubbleSize val="0"/>
        </c:dLbls>
        <c:gapWidth val="150"/>
        <c:axId val="1030940856"/>
        <c:axId val="1030944792"/>
      </c:barChart>
      <c:catAx>
        <c:axId val="1030940856"/>
        <c:scaling>
          <c:orientation val="minMax"/>
        </c:scaling>
        <c:delete val="0"/>
        <c:axPos val="b"/>
        <c:title>
          <c:tx>
            <c:rich>
              <a:bodyPr/>
              <a:lstStyle/>
              <a:p>
                <a:pPr>
                  <a:defRPr/>
                </a:pPr>
                <a:r>
                  <a:rPr lang="en-AU"/>
                  <a:t>Mean</a:t>
                </a:r>
                <a:r>
                  <a:rPr lang="en-AU" baseline="0"/>
                  <a:t> years of schooling </a:t>
                </a:r>
              </a:p>
              <a:p>
                <a:pPr>
                  <a:defRPr/>
                </a:pPr>
                <a:r>
                  <a:rPr lang="en-AU" baseline="0"/>
                  <a:t>(any value in the column above 9 is from 8.00 to 8.99 for example)</a:t>
                </a:r>
              </a:p>
              <a:p>
                <a:pPr>
                  <a:defRPr/>
                </a:pPr>
                <a:endParaRPr lang="en-AU"/>
              </a:p>
            </c:rich>
          </c:tx>
          <c:overlay val="0"/>
        </c:title>
        <c:numFmt formatCode="General" sourceLinked="1"/>
        <c:majorTickMark val="out"/>
        <c:minorTickMark val="none"/>
        <c:tickLblPos val="nextTo"/>
        <c:crossAx val="1030944792"/>
        <c:crosses val="autoZero"/>
        <c:auto val="1"/>
        <c:lblAlgn val="ctr"/>
        <c:lblOffset val="100"/>
        <c:noMultiLvlLbl val="0"/>
      </c:catAx>
      <c:valAx>
        <c:axId val="1030944792"/>
        <c:scaling>
          <c:orientation val="minMax"/>
        </c:scaling>
        <c:delete val="0"/>
        <c:axPos val="l"/>
        <c:title>
          <c:tx>
            <c:rich>
              <a:bodyPr/>
              <a:lstStyle/>
              <a:p>
                <a:pPr>
                  <a:defRPr/>
                </a:pPr>
                <a:r>
                  <a:rPr lang="en-AU"/>
                  <a:t>Frequency</a:t>
                </a:r>
              </a:p>
            </c:rich>
          </c:tx>
          <c:overlay val="0"/>
        </c:title>
        <c:numFmt formatCode="General" sourceLinked="1"/>
        <c:majorTickMark val="out"/>
        <c:minorTickMark val="none"/>
        <c:tickLblPos val="nextTo"/>
        <c:crossAx val="103094085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AU"/>
              <a:t>American</a:t>
            </a:r>
            <a:r>
              <a:rPr lang="en-AU" baseline="0"/>
              <a:t> countries mean years of schooling Males aged 15-24 (2015 data)</a:t>
            </a:r>
          </a:p>
          <a:p>
            <a:pPr>
              <a:defRPr/>
            </a:pPr>
            <a:r>
              <a:rPr lang="en-AU" baseline="0"/>
              <a:t> </a:t>
            </a:r>
            <a:endParaRPr lang="en-AU"/>
          </a:p>
        </c:rich>
      </c:tx>
      <c:layout>
        <c:manualLayout>
          <c:xMode val="edge"/>
          <c:yMode val="edge"/>
          <c:x val="8.5881081081081084E-2"/>
          <c:y val="2.5000000000000001E-2"/>
        </c:manualLayout>
      </c:layout>
      <c:overlay val="0"/>
    </c:title>
    <c:autoTitleDeleted val="0"/>
    <c:plotArea>
      <c:layout/>
      <c:barChart>
        <c:barDir val="col"/>
        <c:grouping val="clustered"/>
        <c:varyColors val="0"/>
        <c:ser>
          <c:idx val="0"/>
          <c:order val="0"/>
          <c:tx>
            <c:v>Frequency</c:v>
          </c:tx>
          <c:spPr>
            <a:ln w="171450">
              <a:solidFill>
                <a:schemeClr val="tx1">
                  <a:tint val="75000"/>
                </a:schemeClr>
              </a:solidFill>
              <a:miter lim="800000"/>
            </a:ln>
          </c:spPr>
          <c:invertIfNegative val="0"/>
          <c:cat>
            <c:strRef>
              <c:f>'American Countries'!$E$17:$E$33</c:f>
              <c:strCache>
                <c:ptCount val="1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More</c:v>
                </c:pt>
              </c:strCache>
            </c:strRef>
          </c:cat>
          <c:val>
            <c:numRef>
              <c:f>'American Countries'!$F$17:$F$33</c:f>
              <c:numCache>
                <c:formatCode>General</c:formatCode>
                <c:ptCount val="17"/>
                <c:pt idx="0">
                  <c:v>0</c:v>
                </c:pt>
                <c:pt idx="1">
                  <c:v>0</c:v>
                </c:pt>
                <c:pt idx="2">
                  <c:v>0</c:v>
                </c:pt>
                <c:pt idx="3">
                  <c:v>0</c:v>
                </c:pt>
                <c:pt idx="4">
                  <c:v>0</c:v>
                </c:pt>
                <c:pt idx="5">
                  <c:v>0</c:v>
                </c:pt>
                <c:pt idx="6">
                  <c:v>0</c:v>
                </c:pt>
                <c:pt idx="7">
                  <c:v>2</c:v>
                </c:pt>
                <c:pt idx="8">
                  <c:v>3</c:v>
                </c:pt>
                <c:pt idx="9">
                  <c:v>5</c:v>
                </c:pt>
                <c:pt idx="10">
                  <c:v>7</c:v>
                </c:pt>
                <c:pt idx="11">
                  <c:v>7</c:v>
                </c:pt>
                <c:pt idx="12">
                  <c:v>5</c:v>
                </c:pt>
                <c:pt idx="13">
                  <c:v>2</c:v>
                </c:pt>
                <c:pt idx="14">
                  <c:v>1</c:v>
                </c:pt>
                <c:pt idx="15">
                  <c:v>0</c:v>
                </c:pt>
                <c:pt idx="16">
                  <c:v>0</c:v>
                </c:pt>
              </c:numCache>
            </c:numRef>
          </c:val>
          <c:extLst>
            <c:ext xmlns:c16="http://schemas.microsoft.com/office/drawing/2014/chart" uri="{C3380CC4-5D6E-409C-BE32-E72D297353CC}">
              <c16:uniqueId val="{00000001-603C-4F79-9597-D5E792F87010}"/>
            </c:ext>
          </c:extLst>
        </c:ser>
        <c:dLbls>
          <c:showLegendKey val="0"/>
          <c:showVal val="0"/>
          <c:showCatName val="0"/>
          <c:showSerName val="0"/>
          <c:showPercent val="0"/>
          <c:showBubbleSize val="0"/>
        </c:dLbls>
        <c:gapWidth val="150"/>
        <c:axId val="721064232"/>
        <c:axId val="721064560"/>
      </c:barChart>
      <c:catAx>
        <c:axId val="721064232"/>
        <c:scaling>
          <c:orientation val="minMax"/>
        </c:scaling>
        <c:delete val="0"/>
        <c:axPos val="b"/>
        <c:title>
          <c:tx>
            <c:rich>
              <a:bodyPr/>
              <a:lstStyle/>
              <a:p>
                <a:pPr>
                  <a:defRPr/>
                </a:pPr>
                <a:r>
                  <a:rPr lang="en-AU"/>
                  <a:t>Mean years of schooling </a:t>
                </a:r>
              </a:p>
              <a:p>
                <a:pPr>
                  <a:defRPr/>
                </a:pPr>
                <a:r>
                  <a:rPr lang="en-AU"/>
                  <a:t>(any</a:t>
                </a:r>
                <a:r>
                  <a:rPr lang="en-AU" baseline="0"/>
                  <a:t> value in the column above 9 is from 8.00 to 8.99 for example)</a:t>
                </a:r>
                <a:endParaRPr lang="en-AU"/>
              </a:p>
            </c:rich>
          </c:tx>
          <c:overlay val="0"/>
        </c:title>
        <c:numFmt formatCode="General" sourceLinked="1"/>
        <c:majorTickMark val="out"/>
        <c:minorTickMark val="none"/>
        <c:tickLblPos val="nextTo"/>
        <c:crossAx val="721064560"/>
        <c:crosses val="autoZero"/>
        <c:auto val="1"/>
        <c:lblAlgn val="ctr"/>
        <c:lblOffset val="100"/>
        <c:noMultiLvlLbl val="0"/>
      </c:catAx>
      <c:valAx>
        <c:axId val="721064560"/>
        <c:scaling>
          <c:orientation val="minMax"/>
        </c:scaling>
        <c:delete val="0"/>
        <c:axPos val="l"/>
        <c:title>
          <c:tx>
            <c:rich>
              <a:bodyPr/>
              <a:lstStyle/>
              <a:p>
                <a:pPr>
                  <a:defRPr/>
                </a:pPr>
                <a:r>
                  <a:rPr lang="en-AU"/>
                  <a:t>Frequency</a:t>
                </a:r>
              </a:p>
            </c:rich>
          </c:tx>
          <c:overlay val="0"/>
        </c:title>
        <c:numFmt formatCode="General" sourceLinked="1"/>
        <c:majorTickMark val="out"/>
        <c:minorTickMark val="none"/>
        <c:tickLblPos val="nextTo"/>
        <c:crossAx val="721064232"/>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AU"/>
              <a:t>Asian/Oceania</a:t>
            </a:r>
            <a:r>
              <a:rPr lang="en-AU" baseline="0"/>
              <a:t> counties man years of schooling</a:t>
            </a:r>
          </a:p>
          <a:p>
            <a:pPr>
              <a:defRPr/>
            </a:pPr>
            <a:r>
              <a:rPr lang="en-AU" baseline="0"/>
              <a:t>Males aged 15-24 (2015 data)</a:t>
            </a:r>
            <a:endParaRPr lang="en-AU"/>
          </a:p>
        </c:rich>
      </c:tx>
      <c:overlay val="0"/>
    </c:title>
    <c:autoTitleDeleted val="0"/>
    <c:plotArea>
      <c:layout/>
      <c:barChart>
        <c:barDir val="col"/>
        <c:grouping val="clustered"/>
        <c:varyColors val="0"/>
        <c:ser>
          <c:idx val="0"/>
          <c:order val="0"/>
          <c:tx>
            <c:v>Frequency</c:v>
          </c:tx>
          <c:spPr>
            <a:ln w="177800">
              <a:solidFill>
                <a:schemeClr val="tx1">
                  <a:tint val="75000"/>
                </a:schemeClr>
              </a:solidFill>
              <a:miter lim="800000"/>
            </a:ln>
          </c:spPr>
          <c:invertIfNegative val="0"/>
          <c:cat>
            <c:strRef>
              <c:f>'Asian-Oceania Countries'!$E$17:$E$33</c:f>
              <c:strCache>
                <c:ptCount val="1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More</c:v>
                </c:pt>
              </c:strCache>
            </c:strRef>
          </c:cat>
          <c:val>
            <c:numRef>
              <c:f>'Asian-Oceania Countries'!$F$17:$F$33</c:f>
              <c:numCache>
                <c:formatCode>General</c:formatCode>
                <c:ptCount val="17"/>
                <c:pt idx="0">
                  <c:v>0</c:v>
                </c:pt>
                <c:pt idx="1">
                  <c:v>0</c:v>
                </c:pt>
                <c:pt idx="2">
                  <c:v>0</c:v>
                </c:pt>
                <c:pt idx="3">
                  <c:v>0</c:v>
                </c:pt>
                <c:pt idx="4">
                  <c:v>0</c:v>
                </c:pt>
                <c:pt idx="5">
                  <c:v>0</c:v>
                </c:pt>
                <c:pt idx="6">
                  <c:v>0</c:v>
                </c:pt>
                <c:pt idx="7">
                  <c:v>7</c:v>
                </c:pt>
                <c:pt idx="8">
                  <c:v>4</c:v>
                </c:pt>
                <c:pt idx="9">
                  <c:v>7</c:v>
                </c:pt>
                <c:pt idx="10">
                  <c:v>3</c:v>
                </c:pt>
                <c:pt idx="11">
                  <c:v>4</c:v>
                </c:pt>
                <c:pt idx="12">
                  <c:v>7</c:v>
                </c:pt>
                <c:pt idx="13">
                  <c:v>5</c:v>
                </c:pt>
                <c:pt idx="14">
                  <c:v>3</c:v>
                </c:pt>
                <c:pt idx="15">
                  <c:v>1</c:v>
                </c:pt>
                <c:pt idx="16">
                  <c:v>0</c:v>
                </c:pt>
              </c:numCache>
            </c:numRef>
          </c:val>
          <c:extLst>
            <c:ext xmlns:c16="http://schemas.microsoft.com/office/drawing/2014/chart" uri="{C3380CC4-5D6E-409C-BE32-E72D297353CC}">
              <c16:uniqueId val="{00000001-2B68-4FC6-B28F-A9528BF63B06}"/>
            </c:ext>
          </c:extLst>
        </c:ser>
        <c:dLbls>
          <c:showLegendKey val="0"/>
          <c:showVal val="0"/>
          <c:showCatName val="0"/>
          <c:showSerName val="0"/>
          <c:showPercent val="0"/>
          <c:showBubbleSize val="0"/>
        </c:dLbls>
        <c:gapWidth val="150"/>
        <c:axId val="1033545344"/>
        <c:axId val="1033545672"/>
      </c:barChart>
      <c:catAx>
        <c:axId val="1033545344"/>
        <c:scaling>
          <c:orientation val="minMax"/>
        </c:scaling>
        <c:delete val="0"/>
        <c:axPos val="b"/>
        <c:title>
          <c:tx>
            <c:rich>
              <a:bodyPr/>
              <a:lstStyle/>
              <a:p>
                <a:pPr>
                  <a:defRPr/>
                </a:pPr>
                <a:r>
                  <a:rPr lang="en-AU"/>
                  <a:t>Mean years of schooling </a:t>
                </a:r>
              </a:p>
              <a:p>
                <a:pPr>
                  <a:defRPr/>
                </a:pPr>
                <a:r>
                  <a:rPr lang="en-AU"/>
                  <a:t>(any value in the column</a:t>
                </a:r>
                <a:r>
                  <a:rPr lang="en-AU" baseline="0"/>
                  <a:t> above 9 is from 8.01 to 8.99 for example)</a:t>
                </a:r>
                <a:endParaRPr lang="en-AU"/>
              </a:p>
            </c:rich>
          </c:tx>
          <c:overlay val="0"/>
        </c:title>
        <c:numFmt formatCode="General" sourceLinked="1"/>
        <c:majorTickMark val="out"/>
        <c:minorTickMark val="none"/>
        <c:tickLblPos val="nextTo"/>
        <c:crossAx val="1033545672"/>
        <c:crosses val="autoZero"/>
        <c:auto val="1"/>
        <c:lblAlgn val="ctr"/>
        <c:lblOffset val="100"/>
        <c:noMultiLvlLbl val="0"/>
      </c:catAx>
      <c:valAx>
        <c:axId val="1033545672"/>
        <c:scaling>
          <c:orientation val="minMax"/>
        </c:scaling>
        <c:delete val="0"/>
        <c:axPos val="l"/>
        <c:title>
          <c:tx>
            <c:rich>
              <a:bodyPr/>
              <a:lstStyle/>
              <a:p>
                <a:pPr>
                  <a:defRPr/>
                </a:pPr>
                <a:r>
                  <a:rPr lang="en-AU"/>
                  <a:t>Frequency</a:t>
                </a:r>
              </a:p>
            </c:rich>
          </c:tx>
          <c:overlay val="0"/>
        </c:title>
        <c:numFmt formatCode="General" sourceLinked="1"/>
        <c:majorTickMark val="out"/>
        <c:minorTickMark val="none"/>
        <c:tickLblPos val="nextTo"/>
        <c:crossAx val="1033545344"/>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AU"/>
              <a:t>European countries</a:t>
            </a:r>
            <a:r>
              <a:rPr lang="en-AU" baseline="0"/>
              <a:t> mean years of schooling Males aged 15-24 (2015 data)</a:t>
            </a:r>
            <a:endParaRPr lang="en-AU"/>
          </a:p>
        </c:rich>
      </c:tx>
      <c:overlay val="0"/>
    </c:title>
    <c:autoTitleDeleted val="0"/>
    <c:plotArea>
      <c:layout/>
      <c:barChart>
        <c:barDir val="col"/>
        <c:grouping val="clustered"/>
        <c:varyColors val="0"/>
        <c:ser>
          <c:idx val="0"/>
          <c:order val="0"/>
          <c:tx>
            <c:v>Frequency</c:v>
          </c:tx>
          <c:spPr>
            <a:ln w="174625">
              <a:solidFill>
                <a:schemeClr val="tx1">
                  <a:tint val="75000"/>
                </a:schemeClr>
              </a:solidFill>
              <a:miter lim="800000"/>
            </a:ln>
          </c:spPr>
          <c:invertIfNegative val="0"/>
          <c:cat>
            <c:strRef>
              <c:f>'European Countries'!$E$17:$E$33</c:f>
              <c:strCache>
                <c:ptCount val="1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More</c:v>
                </c:pt>
              </c:strCache>
            </c:strRef>
          </c:cat>
          <c:val>
            <c:numRef>
              <c:f>'European Countries'!$F$17:$F$33</c:f>
              <c:numCache>
                <c:formatCode>General</c:formatCode>
                <c:ptCount val="17"/>
                <c:pt idx="0">
                  <c:v>0</c:v>
                </c:pt>
                <c:pt idx="1">
                  <c:v>0</c:v>
                </c:pt>
                <c:pt idx="2">
                  <c:v>0</c:v>
                </c:pt>
                <c:pt idx="3">
                  <c:v>0</c:v>
                </c:pt>
                <c:pt idx="4">
                  <c:v>0</c:v>
                </c:pt>
                <c:pt idx="5">
                  <c:v>0</c:v>
                </c:pt>
                <c:pt idx="6">
                  <c:v>0</c:v>
                </c:pt>
                <c:pt idx="7">
                  <c:v>0</c:v>
                </c:pt>
                <c:pt idx="8">
                  <c:v>0</c:v>
                </c:pt>
                <c:pt idx="9">
                  <c:v>1</c:v>
                </c:pt>
                <c:pt idx="10">
                  <c:v>6</c:v>
                </c:pt>
                <c:pt idx="11">
                  <c:v>11</c:v>
                </c:pt>
                <c:pt idx="12">
                  <c:v>14</c:v>
                </c:pt>
                <c:pt idx="13">
                  <c:v>7</c:v>
                </c:pt>
                <c:pt idx="14">
                  <c:v>3</c:v>
                </c:pt>
                <c:pt idx="15">
                  <c:v>0</c:v>
                </c:pt>
                <c:pt idx="16">
                  <c:v>0</c:v>
                </c:pt>
              </c:numCache>
            </c:numRef>
          </c:val>
          <c:extLst>
            <c:ext xmlns:c16="http://schemas.microsoft.com/office/drawing/2014/chart" uri="{C3380CC4-5D6E-409C-BE32-E72D297353CC}">
              <c16:uniqueId val="{00000001-8A10-44CA-B5A5-B3C1A2465F0B}"/>
            </c:ext>
          </c:extLst>
        </c:ser>
        <c:dLbls>
          <c:showLegendKey val="0"/>
          <c:showVal val="0"/>
          <c:showCatName val="0"/>
          <c:showSerName val="0"/>
          <c:showPercent val="0"/>
          <c:showBubbleSize val="0"/>
        </c:dLbls>
        <c:gapWidth val="150"/>
        <c:axId val="1036981256"/>
        <c:axId val="1036978304"/>
      </c:barChart>
      <c:catAx>
        <c:axId val="1036981256"/>
        <c:scaling>
          <c:orientation val="minMax"/>
        </c:scaling>
        <c:delete val="0"/>
        <c:axPos val="b"/>
        <c:title>
          <c:tx>
            <c:rich>
              <a:bodyPr/>
              <a:lstStyle/>
              <a:p>
                <a:pPr>
                  <a:defRPr/>
                </a:pPr>
                <a:r>
                  <a:rPr lang="en-AU"/>
                  <a:t>Mean years of schooling </a:t>
                </a:r>
              </a:p>
              <a:p>
                <a:pPr>
                  <a:defRPr/>
                </a:pPr>
                <a:r>
                  <a:rPr lang="en-AU"/>
                  <a:t>(any value in the column above 9 is from 8.00 to 8.99 for example)</a:t>
                </a:r>
              </a:p>
            </c:rich>
          </c:tx>
          <c:overlay val="0"/>
        </c:title>
        <c:numFmt formatCode="General" sourceLinked="1"/>
        <c:majorTickMark val="out"/>
        <c:minorTickMark val="none"/>
        <c:tickLblPos val="nextTo"/>
        <c:crossAx val="1036978304"/>
        <c:crosses val="autoZero"/>
        <c:auto val="1"/>
        <c:lblAlgn val="ctr"/>
        <c:lblOffset val="100"/>
        <c:noMultiLvlLbl val="0"/>
      </c:catAx>
      <c:valAx>
        <c:axId val="1036978304"/>
        <c:scaling>
          <c:orientation val="minMax"/>
        </c:scaling>
        <c:delete val="0"/>
        <c:axPos val="l"/>
        <c:title>
          <c:tx>
            <c:rich>
              <a:bodyPr/>
              <a:lstStyle/>
              <a:p>
                <a:pPr>
                  <a:defRPr/>
                </a:pPr>
                <a:r>
                  <a:rPr lang="en-AU"/>
                  <a:t>Frequency</a:t>
                </a:r>
              </a:p>
            </c:rich>
          </c:tx>
          <c:overlay val="0"/>
        </c:title>
        <c:numFmt formatCode="General" sourceLinked="1"/>
        <c:majorTickMark val="out"/>
        <c:minorTickMark val="none"/>
        <c:tickLblPos val="nextTo"/>
        <c:crossAx val="103698125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AU"/>
              <a:t>Middle</a:t>
            </a:r>
            <a:r>
              <a:rPr lang="en-AU" baseline="0"/>
              <a:t> Eastern Countries Mean years of schooling Males aged 15-24 (2015 data)</a:t>
            </a:r>
          </a:p>
          <a:p>
            <a:pPr>
              <a:defRPr/>
            </a:pPr>
            <a:endParaRPr lang="en-AU"/>
          </a:p>
        </c:rich>
      </c:tx>
      <c:overlay val="0"/>
    </c:title>
    <c:autoTitleDeleted val="0"/>
    <c:plotArea>
      <c:layout/>
      <c:barChart>
        <c:barDir val="col"/>
        <c:grouping val="clustered"/>
        <c:varyColors val="0"/>
        <c:ser>
          <c:idx val="0"/>
          <c:order val="0"/>
          <c:tx>
            <c:v>Frequency</c:v>
          </c:tx>
          <c:spPr>
            <a:ln w="200025" cap="sq">
              <a:solidFill>
                <a:schemeClr val="tx1">
                  <a:tint val="75000"/>
                </a:schemeClr>
              </a:solidFill>
              <a:miter lim="800000"/>
            </a:ln>
          </c:spPr>
          <c:invertIfNegative val="0"/>
          <c:cat>
            <c:strRef>
              <c:f>'Middle Eastern Countries'!$E$17:$E$32</c:f>
              <c:strCache>
                <c:ptCount val="1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More</c:v>
                </c:pt>
              </c:strCache>
            </c:strRef>
          </c:cat>
          <c:val>
            <c:numRef>
              <c:f>'Middle Eastern Countries'!$F$17:$F$32</c:f>
              <c:numCache>
                <c:formatCode>General</c:formatCode>
                <c:ptCount val="16"/>
                <c:pt idx="0">
                  <c:v>0</c:v>
                </c:pt>
                <c:pt idx="1">
                  <c:v>0</c:v>
                </c:pt>
                <c:pt idx="2">
                  <c:v>0</c:v>
                </c:pt>
                <c:pt idx="3">
                  <c:v>0</c:v>
                </c:pt>
                <c:pt idx="4">
                  <c:v>0</c:v>
                </c:pt>
                <c:pt idx="5">
                  <c:v>0</c:v>
                </c:pt>
                <c:pt idx="6">
                  <c:v>0</c:v>
                </c:pt>
                <c:pt idx="7">
                  <c:v>0</c:v>
                </c:pt>
                <c:pt idx="8">
                  <c:v>3</c:v>
                </c:pt>
                <c:pt idx="9">
                  <c:v>1</c:v>
                </c:pt>
                <c:pt idx="10">
                  <c:v>3</c:v>
                </c:pt>
                <c:pt idx="11">
                  <c:v>4</c:v>
                </c:pt>
                <c:pt idx="12">
                  <c:v>1</c:v>
                </c:pt>
                <c:pt idx="13">
                  <c:v>0</c:v>
                </c:pt>
                <c:pt idx="14">
                  <c:v>1</c:v>
                </c:pt>
                <c:pt idx="15">
                  <c:v>0</c:v>
                </c:pt>
              </c:numCache>
            </c:numRef>
          </c:val>
          <c:extLst>
            <c:ext xmlns:c16="http://schemas.microsoft.com/office/drawing/2014/chart" uri="{C3380CC4-5D6E-409C-BE32-E72D297353CC}">
              <c16:uniqueId val="{00000001-AA0D-483C-9D21-2E2230DAA8C5}"/>
            </c:ext>
          </c:extLst>
        </c:ser>
        <c:dLbls>
          <c:showLegendKey val="0"/>
          <c:showVal val="0"/>
          <c:showCatName val="0"/>
          <c:showSerName val="0"/>
          <c:showPercent val="0"/>
          <c:showBubbleSize val="0"/>
        </c:dLbls>
        <c:gapWidth val="150"/>
        <c:axId val="722630016"/>
        <c:axId val="722630344"/>
      </c:barChart>
      <c:catAx>
        <c:axId val="722630016"/>
        <c:scaling>
          <c:orientation val="minMax"/>
        </c:scaling>
        <c:delete val="0"/>
        <c:axPos val="b"/>
        <c:title>
          <c:tx>
            <c:rich>
              <a:bodyPr/>
              <a:lstStyle/>
              <a:p>
                <a:pPr>
                  <a:defRPr/>
                </a:pPr>
                <a:r>
                  <a:rPr lang="en-AU"/>
                  <a:t>Mean</a:t>
                </a:r>
                <a:r>
                  <a:rPr lang="en-AU" baseline="0"/>
                  <a:t> years of Schooling </a:t>
                </a:r>
              </a:p>
              <a:p>
                <a:pPr>
                  <a:defRPr/>
                </a:pPr>
                <a:r>
                  <a:rPr lang="en-AU" baseline="0"/>
                  <a:t>(any value in the colum above 9 is from 8.01-8.99 for example)</a:t>
                </a:r>
              </a:p>
              <a:p>
                <a:pPr>
                  <a:defRPr/>
                </a:pPr>
                <a:endParaRPr lang="en-AU"/>
              </a:p>
            </c:rich>
          </c:tx>
          <c:overlay val="0"/>
        </c:title>
        <c:numFmt formatCode="General" sourceLinked="1"/>
        <c:majorTickMark val="out"/>
        <c:minorTickMark val="none"/>
        <c:tickLblPos val="nextTo"/>
        <c:crossAx val="722630344"/>
        <c:crosses val="autoZero"/>
        <c:auto val="1"/>
        <c:lblAlgn val="ctr"/>
        <c:lblOffset val="100"/>
        <c:noMultiLvlLbl val="0"/>
      </c:catAx>
      <c:valAx>
        <c:axId val="722630344"/>
        <c:scaling>
          <c:orientation val="minMax"/>
        </c:scaling>
        <c:delete val="0"/>
        <c:axPos val="l"/>
        <c:title>
          <c:tx>
            <c:rich>
              <a:bodyPr/>
              <a:lstStyle/>
              <a:p>
                <a:pPr>
                  <a:defRPr/>
                </a:pPr>
                <a:r>
                  <a:rPr lang="en-AU"/>
                  <a:t>Frequency</a:t>
                </a:r>
              </a:p>
            </c:rich>
          </c:tx>
          <c:overlay val="0"/>
        </c:title>
        <c:numFmt formatCode="General" sourceLinked="1"/>
        <c:majorTickMark val="out"/>
        <c:minorTickMark val="none"/>
        <c:tickLblPos val="nextTo"/>
        <c:crossAx val="722630016"/>
        <c:crosses val="autoZero"/>
        <c:crossBetween val="between"/>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3</xdr:col>
      <xdr:colOff>44450</xdr:colOff>
      <xdr:row>34</xdr:row>
      <xdr:rowOff>173036</xdr:rowOff>
    </xdr:from>
    <xdr:to>
      <xdr:col>13</xdr:col>
      <xdr:colOff>504825</xdr:colOff>
      <xdr:row>52</xdr:row>
      <xdr:rowOff>133349</xdr:rowOff>
    </xdr:to>
    <xdr:graphicFrame macro="">
      <xdr:nvGraphicFramePr>
        <xdr:cNvPr id="2" name="Chart 1">
          <a:extLst>
            <a:ext uri="{FF2B5EF4-FFF2-40B4-BE49-F238E27FC236}">
              <a16:creationId xmlns:a16="http://schemas.microsoft.com/office/drawing/2014/main" id="{E4A941A8-CA45-3E35-FBAE-F98147DBEF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247650</xdr:colOff>
      <xdr:row>38</xdr:row>
      <xdr:rowOff>41274</xdr:rowOff>
    </xdr:from>
    <xdr:to>
      <xdr:col>16</xdr:col>
      <xdr:colOff>69850</xdr:colOff>
      <xdr:row>55</xdr:row>
      <xdr:rowOff>152399</xdr:rowOff>
    </xdr:to>
    <xdr:graphicFrame macro="">
      <xdr:nvGraphicFramePr>
        <xdr:cNvPr id="3" name="Chart 2">
          <a:extLst>
            <a:ext uri="{FF2B5EF4-FFF2-40B4-BE49-F238E27FC236}">
              <a16:creationId xmlns:a16="http://schemas.microsoft.com/office/drawing/2014/main" id="{DBB48C01-9983-F0C3-86EC-CCA804573E7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238124</xdr:colOff>
      <xdr:row>20</xdr:row>
      <xdr:rowOff>85725</xdr:rowOff>
    </xdr:from>
    <xdr:to>
      <xdr:col>17</xdr:col>
      <xdr:colOff>19049</xdr:colOff>
      <xdr:row>37</xdr:row>
      <xdr:rowOff>44450</xdr:rowOff>
    </xdr:to>
    <xdr:graphicFrame macro="">
      <xdr:nvGraphicFramePr>
        <xdr:cNvPr id="2" name="Chart 1">
          <a:extLst>
            <a:ext uri="{FF2B5EF4-FFF2-40B4-BE49-F238E27FC236}">
              <a16:creationId xmlns:a16="http://schemas.microsoft.com/office/drawing/2014/main" id="{8B8A2D79-7A00-C5FB-4F98-1FE14521F6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238124</xdr:colOff>
      <xdr:row>15</xdr:row>
      <xdr:rowOff>180974</xdr:rowOff>
    </xdr:from>
    <xdr:to>
      <xdr:col>16</xdr:col>
      <xdr:colOff>47624</xdr:colOff>
      <xdr:row>32</xdr:row>
      <xdr:rowOff>85724</xdr:rowOff>
    </xdr:to>
    <xdr:graphicFrame macro="">
      <xdr:nvGraphicFramePr>
        <xdr:cNvPr id="2" name="Chart 1">
          <a:extLst>
            <a:ext uri="{FF2B5EF4-FFF2-40B4-BE49-F238E27FC236}">
              <a16:creationId xmlns:a16="http://schemas.microsoft.com/office/drawing/2014/main" id="{DCF7EB55-4503-1ACA-B8F0-AEDFD39961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238125</xdr:colOff>
      <xdr:row>15</xdr:row>
      <xdr:rowOff>180974</xdr:rowOff>
    </xdr:from>
    <xdr:to>
      <xdr:col>15</xdr:col>
      <xdr:colOff>561975</xdr:colOff>
      <xdr:row>35</xdr:row>
      <xdr:rowOff>47624</xdr:rowOff>
    </xdr:to>
    <xdr:graphicFrame macro="">
      <xdr:nvGraphicFramePr>
        <xdr:cNvPr id="2" name="Chart 1">
          <a:extLst>
            <a:ext uri="{FF2B5EF4-FFF2-40B4-BE49-F238E27FC236}">
              <a16:creationId xmlns:a16="http://schemas.microsoft.com/office/drawing/2014/main" id="{CD8995BD-7659-2B3C-6A18-508E646B6AB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215900</xdr:colOff>
      <xdr:row>15</xdr:row>
      <xdr:rowOff>19050</xdr:rowOff>
    </xdr:from>
    <xdr:to>
      <xdr:col>17</xdr:col>
      <xdr:colOff>6350</xdr:colOff>
      <xdr:row>28</xdr:row>
      <xdr:rowOff>161925</xdr:rowOff>
    </xdr:to>
    <xdr:graphicFrame macro="">
      <xdr:nvGraphicFramePr>
        <xdr:cNvPr id="10" name="Chart 9">
          <a:extLst>
            <a:ext uri="{FF2B5EF4-FFF2-40B4-BE49-F238E27FC236}">
              <a16:creationId xmlns:a16="http://schemas.microsoft.com/office/drawing/2014/main" id="{609E2A63-0450-3A53-BE24-BB2E2F1118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89"/>
  <sheetViews>
    <sheetView workbookViewId="0">
      <selection activeCell="G55" sqref="E2:G55"/>
    </sheetView>
  </sheetViews>
  <sheetFormatPr defaultRowHeight="14.5" x14ac:dyDescent="0.35"/>
  <cols>
    <col min="2" max="2" width="27.453125" customWidth="1"/>
    <col min="5" max="5" width="28.08984375" customWidth="1"/>
    <col min="6" max="6" width="27.453125" customWidth="1"/>
  </cols>
  <sheetData>
    <row r="1" spans="1:7" x14ac:dyDescent="0.35">
      <c r="A1" t="s">
        <v>189</v>
      </c>
      <c r="B1" t="s">
        <v>0</v>
      </c>
      <c r="C1">
        <v>2015</v>
      </c>
      <c r="E1" t="s">
        <v>189</v>
      </c>
      <c r="F1" t="s">
        <v>0</v>
      </c>
      <c r="G1">
        <v>2015</v>
      </c>
    </row>
    <row r="2" spans="1:7" x14ac:dyDescent="0.35">
      <c r="A2" t="s">
        <v>190</v>
      </c>
      <c r="B2" t="s">
        <v>1</v>
      </c>
      <c r="C2">
        <v>5.27</v>
      </c>
      <c r="E2" t="s">
        <v>191</v>
      </c>
      <c r="F2" t="s">
        <v>2</v>
      </c>
      <c r="G2">
        <v>6.14</v>
      </c>
    </row>
    <row r="3" spans="1:7" x14ac:dyDescent="0.35">
      <c r="A3" t="s">
        <v>191</v>
      </c>
      <c r="B3" t="s">
        <v>2</v>
      </c>
      <c r="C3">
        <v>6.14</v>
      </c>
      <c r="E3" t="s">
        <v>191</v>
      </c>
      <c r="F3" t="s">
        <v>12</v>
      </c>
      <c r="G3">
        <v>5.56</v>
      </c>
    </row>
    <row r="4" spans="1:7" x14ac:dyDescent="0.35">
      <c r="A4" t="s">
        <v>192</v>
      </c>
      <c r="B4" t="s">
        <v>3</v>
      </c>
      <c r="C4">
        <v>11.2</v>
      </c>
      <c r="E4" t="s">
        <v>191</v>
      </c>
      <c r="F4" t="s">
        <v>14</v>
      </c>
      <c r="G4">
        <v>6.55</v>
      </c>
    </row>
    <row r="5" spans="1:7" x14ac:dyDescent="0.35">
      <c r="A5" t="s">
        <v>192</v>
      </c>
      <c r="B5" t="s">
        <v>4</v>
      </c>
      <c r="C5">
        <v>14.9</v>
      </c>
      <c r="E5" t="s">
        <v>191</v>
      </c>
      <c r="F5" t="s">
        <v>15</v>
      </c>
      <c r="G5">
        <v>3.76</v>
      </c>
    </row>
    <row r="6" spans="1:7" x14ac:dyDescent="0.35">
      <c r="A6" t="s">
        <v>193</v>
      </c>
      <c r="B6" t="s">
        <v>5</v>
      </c>
      <c r="C6">
        <v>12</v>
      </c>
      <c r="E6" t="s">
        <v>191</v>
      </c>
      <c r="F6" t="s">
        <v>28</v>
      </c>
      <c r="G6">
        <v>8.4</v>
      </c>
    </row>
    <row r="7" spans="1:7" x14ac:dyDescent="0.35">
      <c r="A7" t="s">
        <v>194</v>
      </c>
      <c r="B7" t="s">
        <v>6</v>
      </c>
      <c r="C7">
        <v>11.7</v>
      </c>
      <c r="E7" t="s">
        <v>191</v>
      </c>
      <c r="F7" t="s">
        <v>29</v>
      </c>
      <c r="G7">
        <v>6.79</v>
      </c>
    </row>
    <row r="8" spans="1:7" x14ac:dyDescent="0.35">
      <c r="A8" t="s">
        <v>190</v>
      </c>
      <c r="B8" t="s">
        <v>7</v>
      </c>
      <c r="C8">
        <v>11.6</v>
      </c>
      <c r="E8" t="s">
        <v>191</v>
      </c>
      <c r="F8" t="s">
        <v>34</v>
      </c>
      <c r="G8">
        <v>6.59</v>
      </c>
    </row>
    <row r="9" spans="1:7" x14ac:dyDescent="0.35">
      <c r="A9" t="s">
        <v>194</v>
      </c>
      <c r="B9" t="s">
        <v>8</v>
      </c>
      <c r="C9">
        <v>13.5</v>
      </c>
      <c r="E9" t="s">
        <v>191</v>
      </c>
      <c r="F9" t="s">
        <v>35</v>
      </c>
      <c r="G9">
        <v>8.67</v>
      </c>
    </row>
    <row r="10" spans="1:7" x14ac:dyDescent="0.35">
      <c r="A10" t="s">
        <v>195</v>
      </c>
      <c r="B10" t="s">
        <v>9</v>
      </c>
      <c r="C10">
        <v>14.7</v>
      </c>
      <c r="E10" t="s">
        <v>191</v>
      </c>
      <c r="F10" t="s">
        <v>36</v>
      </c>
      <c r="G10">
        <v>7.81</v>
      </c>
    </row>
    <row r="11" spans="1:7" x14ac:dyDescent="0.35">
      <c r="A11" t="s">
        <v>192</v>
      </c>
      <c r="B11" t="s">
        <v>10</v>
      </c>
      <c r="C11">
        <v>11.9</v>
      </c>
      <c r="E11" t="s">
        <v>191</v>
      </c>
      <c r="F11" t="s">
        <v>37</v>
      </c>
      <c r="G11">
        <v>8.9700000000000006</v>
      </c>
    </row>
    <row r="12" spans="1:7" x14ac:dyDescent="0.35">
      <c r="A12" t="s">
        <v>190</v>
      </c>
      <c r="B12" t="s">
        <v>11</v>
      </c>
      <c r="C12">
        <v>12.3</v>
      </c>
      <c r="E12" t="s">
        <v>191</v>
      </c>
      <c r="F12" t="s">
        <v>39</v>
      </c>
      <c r="G12">
        <v>7.38</v>
      </c>
    </row>
    <row r="13" spans="1:7" x14ac:dyDescent="0.35">
      <c r="A13" t="s">
        <v>191</v>
      </c>
      <c r="B13" t="s">
        <v>12</v>
      </c>
      <c r="C13">
        <v>5.56</v>
      </c>
      <c r="E13" t="s">
        <v>191</v>
      </c>
      <c r="F13" t="s">
        <v>40</v>
      </c>
      <c r="G13">
        <v>8.14</v>
      </c>
    </row>
    <row r="14" spans="1:7" x14ac:dyDescent="0.35">
      <c r="A14" t="s">
        <v>192</v>
      </c>
      <c r="B14" t="s">
        <v>13</v>
      </c>
      <c r="C14">
        <v>13.2</v>
      </c>
      <c r="E14" t="s">
        <v>191</v>
      </c>
      <c r="F14" t="s">
        <v>46</v>
      </c>
      <c r="G14">
        <v>9.18</v>
      </c>
    </row>
    <row r="15" spans="1:7" x14ac:dyDescent="0.35">
      <c r="A15" t="s">
        <v>191</v>
      </c>
      <c r="B15" t="s">
        <v>14</v>
      </c>
      <c r="C15">
        <v>6.55</v>
      </c>
      <c r="E15" t="s">
        <v>191</v>
      </c>
      <c r="F15" t="s">
        <v>50</v>
      </c>
      <c r="G15">
        <v>9.42</v>
      </c>
    </row>
    <row r="16" spans="1:7" x14ac:dyDescent="0.35">
      <c r="A16" t="s">
        <v>191</v>
      </c>
      <c r="B16" t="s">
        <v>15</v>
      </c>
      <c r="C16">
        <v>3.76</v>
      </c>
      <c r="E16" t="s">
        <v>191</v>
      </c>
      <c r="F16" t="s">
        <v>52</v>
      </c>
      <c r="G16">
        <v>10.6</v>
      </c>
    </row>
    <row r="17" spans="1:7" x14ac:dyDescent="0.35">
      <c r="A17" t="s">
        <v>190</v>
      </c>
      <c r="B17" t="s">
        <v>16</v>
      </c>
      <c r="C17">
        <v>7.13</v>
      </c>
      <c r="E17" t="s">
        <v>191</v>
      </c>
      <c r="F17" t="s">
        <v>53</v>
      </c>
      <c r="G17">
        <v>6.93</v>
      </c>
    </row>
    <row r="18" spans="1:7" x14ac:dyDescent="0.35">
      <c r="A18" t="s">
        <v>192</v>
      </c>
      <c r="B18" t="s">
        <v>17</v>
      </c>
      <c r="C18">
        <v>11.4</v>
      </c>
      <c r="E18" t="s">
        <v>191</v>
      </c>
      <c r="F18" t="s">
        <v>56</v>
      </c>
      <c r="G18">
        <v>6.54</v>
      </c>
    </row>
    <row r="19" spans="1:7" x14ac:dyDescent="0.35">
      <c r="A19" t="s">
        <v>193</v>
      </c>
      <c r="B19" t="s">
        <v>18</v>
      </c>
      <c r="C19">
        <v>10.3</v>
      </c>
      <c r="E19" t="s">
        <v>191</v>
      </c>
      <c r="F19" t="s">
        <v>61</v>
      </c>
      <c r="G19">
        <v>9.58</v>
      </c>
    </row>
    <row r="20" spans="1:7" x14ac:dyDescent="0.35">
      <c r="A20" t="s">
        <v>194</v>
      </c>
      <c r="B20" t="s">
        <v>19</v>
      </c>
      <c r="C20">
        <v>12.7</v>
      </c>
      <c r="E20" t="s">
        <v>191</v>
      </c>
      <c r="F20" t="s">
        <v>64</v>
      </c>
      <c r="G20">
        <v>8.56</v>
      </c>
    </row>
    <row r="21" spans="1:7" x14ac:dyDescent="0.35">
      <c r="A21" t="s">
        <v>192</v>
      </c>
      <c r="B21" t="s">
        <v>20</v>
      </c>
      <c r="C21">
        <v>11</v>
      </c>
      <c r="E21" t="s">
        <v>191</v>
      </c>
      <c r="F21" t="s">
        <v>65</v>
      </c>
      <c r="G21">
        <v>5.7</v>
      </c>
    </row>
    <row r="22" spans="1:7" x14ac:dyDescent="0.35">
      <c r="A22" t="s">
        <v>192</v>
      </c>
      <c r="B22" t="s">
        <v>21</v>
      </c>
      <c r="C22">
        <v>12.6</v>
      </c>
      <c r="E22" t="s">
        <v>191</v>
      </c>
      <c r="F22" t="s">
        <v>66</v>
      </c>
      <c r="G22">
        <v>6.87</v>
      </c>
    </row>
    <row r="23" spans="1:7" x14ac:dyDescent="0.35">
      <c r="A23" t="s">
        <v>194</v>
      </c>
      <c r="B23" t="s">
        <v>22</v>
      </c>
      <c r="C23">
        <v>9.84</v>
      </c>
      <c r="E23" t="s">
        <v>191</v>
      </c>
      <c r="F23" t="s">
        <v>67</v>
      </c>
      <c r="G23">
        <v>4.96</v>
      </c>
    </row>
    <row r="24" spans="1:7" x14ac:dyDescent="0.35">
      <c r="A24" t="s">
        <v>194</v>
      </c>
      <c r="B24" t="s">
        <v>23</v>
      </c>
      <c r="C24">
        <v>10.8</v>
      </c>
      <c r="E24" t="s">
        <v>191</v>
      </c>
      <c r="F24" t="s">
        <v>68</v>
      </c>
      <c r="G24">
        <v>8.33</v>
      </c>
    </row>
    <row r="25" spans="1:7" x14ac:dyDescent="0.35">
      <c r="A25" t="s">
        <v>196</v>
      </c>
      <c r="B25" t="s">
        <v>24</v>
      </c>
      <c r="C25">
        <v>8.2100000000000009</v>
      </c>
      <c r="E25" t="s">
        <v>191</v>
      </c>
      <c r="F25" t="s">
        <v>89</v>
      </c>
      <c r="G25">
        <v>9.06</v>
      </c>
    </row>
    <row r="26" spans="1:7" x14ac:dyDescent="0.35">
      <c r="A26" t="s">
        <v>194</v>
      </c>
      <c r="B26" t="s">
        <v>25</v>
      </c>
      <c r="C26">
        <v>11.2</v>
      </c>
      <c r="E26" t="s">
        <v>191</v>
      </c>
      <c r="F26" t="s">
        <v>97</v>
      </c>
      <c r="G26">
        <v>6.46</v>
      </c>
    </row>
    <row r="27" spans="1:7" x14ac:dyDescent="0.35">
      <c r="A27" t="s">
        <v>190</v>
      </c>
      <c r="B27" t="s">
        <v>26</v>
      </c>
      <c r="C27">
        <v>15.2</v>
      </c>
      <c r="E27" t="s">
        <v>191</v>
      </c>
      <c r="F27" t="s">
        <v>98</v>
      </c>
      <c r="G27">
        <v>9.61</v>
      </c>
    </row>
    <row r="28" spans="1:7" x14ac:dyDescent="0.35">
      <c r="A28" t="s">
        <v>190</v>
      </c>
      <c r="B28" t="s">
        <v>27</v>
      </c>
      <c r="C28">
        <v>7.51</v>
      </c>
      <c r="E28" t="s">
        <v>191</v>
      </c>
      <c r="F28" t="s">
        <v>101</v>
      </c>
      <c r="G28">
        <v>8.39</v>
      </c>
    </row>
    <row r="29" spans="1:7" x14ac:dyDescent="0.35">
      <c r="A29" t="s">
        <v>191</v>
      </c>
      <c r="B29" t="s">
        <v>28</v>
      </c>
      <c r="C29">
        <v>8.4</v>
      </c>
      <c r="E29" t="s">
        <v>191</v>
      </c>
      <c r="F29" t="s">
        <v>105</v>
      </c>
      <c r="G29">
        <v>7.26</v>
      </c>
    </row>
    <row r="30" spans="1:7" x14ac:dyDescent="0.35">
      <c r="A30" t="s">
        <v>191</v>
      </c>
      <c r="B30" t="s">
        <v>29</v>
      </c>
      <c r="C30">
        <v>6.79</v>
      </c>
      <c r="E30" t="s">
        <v>191</v>
      </c>
      <c r="F30" t="s">
        <v>107</v>
      </c>
      <c r="G30">
        <v>5.88</v>
      </c>
    </row>
    <row r="31" spans="1:7" x14ac:dyDescent="0.35">
      <c r="A31" t="s">
        <v>194</v>
      </c>
      <c r="B31" t="s">
        <v>30</v>
      </c>
      <c r="C31">
        <v>14.3</v>
      </c>
      <c r="E31" t="s">
        <v>191</v>
      </c>
      <c r="F31" t="s">
        <v>112</v>
      </c>
      <c r="G31">
        <v>3.76</v>
      </c>
    </row>
    <row r="32" spans="1:7" x14ac:dyDescent="0.35">
      <c r="A32" t="s">
        <v>192</v>
      </c>
      <c r="B32" t="s">
        <v>31</v>
      </c>
      <c r="C32">
        <v>11.5</v>
      </c>
      <c r="E32" t="s">
        <v>191</v>
      </c>
      <c r="F32" t="s">
        <v>117</v>
      </c>
      <c r="G32">
        <v>4.79</v>
      </c>
    </row>
    <row r="33" spans="1:7" x14ac:dyDescent="0.35">
      <c r="A33" t="s">
        <v>194</v>
      </c>
      <c r="B33" t="s">
        <v>32</v>
      </c>
      <c r="C33">
        <v>12.7</v>
      </c>
      <c r="E33" t="s">
        <v>191</v>
      </c>
      <c r="F33" t="s">
        <v>118</v>
      </c>
      <c r="G33">
        <v>6.36</v>
      </c>
    </row>
    <row r="34" spans="1:7" x14ac:dyDescent="0.35">
      <c r="A34" t="s">
        <v>190</v>
      </c>
      <c r="B34" t="s">
        <v>33</v>
      </c>
      <c r="C34">
        <v>11.2</v>
      </c>
      <c r="E34" t="s">
        <v>191</v>
      </c>
      <c r="F34" t="s">
        <v>119</v>
      </c>
      <c r="G34">
        <v>10.8</v>
      </c>
    </row>
    <row r="35" spans="1:7" x14ac:dyDescent="0.35">
      <c r="A35" t="s">
        <v>191</v>
      </c>
      <c r="B35" t="s">
        <v>34</v>
      </c>
      <c r="C35">
        <v>6.59</v>
      </c>
      <c r="E35" t="s">
        <v>191</v>
      </c>
      <c r="F35" t="s">
        <v>120</v>
      </c>
      <c r="G35">
        <v>6.85</v>
      </c>
    </row>
    <row r="36" spans="1:7" x14ac:dyDescent="0.35">
      <c r="A36" t="s">
        <v>191</v>
      </c>
      <c r="B36" t="s">
        <v>35</v>
      </c>
      <c r="C36">
        <v>8.67</v>
      </c>
      <c r="E36" t="s">
        <v>191</v>
      </c>
      <c r="F36" t="s">
        <v>122</v>
      </c>
      <c r="G36">
        <v>8.77</v>
      </c>
    </row>
    <row r="37" spans="1:7" x14ac:dyDescent="0.35">
      <c r="A37" t="s">
        <v>191</v>
      </c>
      <c r="B37" t="s">
        <v>36</v>
      </c>
      <c r="C37">
        <v>7.81</v>
      </c>
      <c r="E37" t="s">
        <v>191</v>
      </c>
      <c r="F37" t="s">
        <v>123</v>
      </c>
      <c r="G37">
        <v>3.6</v>
      </c>
    </row>
    <row r="38" spans="1:7" x14ac:dyDescent="0.35">
      <c r="A38" t="s">
        <v>191</v>
      </c>
      <c r="B38" t="s">
        <v>37</v>
      </c>
      <c r="C38">
        <v>8.9700000000000006</v>
      </c>
      <c r="E38" t="s">
        <v>191</v>
      </c>
      <c r="F38" t="s">
        <v>124</v>
      </c>
      <c r="G38">
        <v>9.3000000000000007</v>
      </c>
    </row>
    <row r="39" spans="1:7" x14ac:dyDescent="0.35">
      <c r="A39" t="s">
        <v>194</v>
      </c>
      <c r="B39" t="s">
        <v>38</v>
      </c>
      <c r="C39">
        <v>10.1</v>
      </c>
      <c r="E39" t="s">
        <v>191</v>
      </c>
      <c r="F39" t="s">
        <v>144</v>
      </c>
      <c r="G39">
        <v>5.82</v>
      </c>
    </row>
    <row r="40" spans="1:7" x14ac:dyDescent="0.35">
      <c r="A40" t="s">
        <v>191</v>
      </c>
      <c r="B40" t="s">
        <v>39</v>
      </c>
      <c r="C40">
        <v>7.38</v>
      </c>
      <c r="E40" t="s">
        <v>191</v>
      </c>
      <c r="F40" t="s">
        <v>146</v>
      </c>
      <c r="G40">
        <v>7.79</v>
      </c>
    </row>
    <row r="41" spans="1:7" x14ac:dyDescent="0.35">
      <c r="A41" t="s">
        <v>191</v>
      </c>
      <c r="B41" t="s">
        <v>40</v>
      </c>
      <c r="C41">
        <v>8.14</v>
      </c>
      <c r="E41" t="s">
        <v>191</v>
      </c>
      <c r="F41" t="s">
        <v>147</v>
      </c>
      <c r="G41">
        <v>5.26</v>
      </c>
    </row>
    <row r="42" spans="1:7" x14ac:dyDescent="0.35">
      <c r="A42" t="s">
        <v>194</v>
      </c>
      <c r="B42" t="s">
        <v>41</v>
      </c>
      <c r="C42">
        <v>9.93</v>
      </c>
      <c r="E42" t="s">
        <v>191</v>
      </c>
      <c r="F42" t="s">
        <v>150</v>
      </c>
      <c r="G42">
        <v>5.97</v>
      </c>
    </row>
    <row r="43" spans="1:7" x14ac:dyDescent="0.35">
      <c r="A43" t="s">
        <v>194</v>
      </c>
      <c r="B43" t="s">
        <v>42</v>
      </c>
      <c r="C43">
        <v>12.6</v>
      </c>
      <c r="E43" t="s">
        <v>191</v>
      </c>
      <c r="F43" t="s">
        <v>152</v>
      </c>
      <c r="G43">
        <v>4.03</v>
      </c>
    </row>
    <row r="44" spans="1:7" x14ac:dyDescent="0.35">
      <c r="A44" t="s">
        <v>192</v>
      </c>
      <c r="B44" t="s">
        <v>43</v>
      </c>
      <c r="C44">
        <v>13.3</v>
      </c>
      <c r="E44" t="s">
        <v>191</v>
      </c>
      <c r="F44" t="s">
        <v>154</v>
      </c>
      <c r="G44">
        <v>3.02</v>
      </c>
    </row>
    <row r="45" spans="1:7" x14ac:dyDescent="0.35">
      <c r="A45" t="s">
        <v>192</v>
      </c>
      <c r="B45" t="s">
        <v>44</v>
      </c>
      <c r="C45">
        <v>12.6</v>
      </c>
      <c r="E45" t="s">
        <v>191</v>
      </c>
      <c r="F45" t="s">
        <v>155</v>
      </c>
      <c r="G45">
        <v>7.45</v>
      </c>
    </row>
    <row r="46" spans="1:7" x14ac:dyDescent="0.35">
      <c r="A46" t="s">
        <v>192</v>
      </c>
      <c r="B46" t="s">
        <v>45</v>
      </c>
      <c r="C46">
        <v>12.7</v>
      </c>
      <c r="E46" t="s">
        <v>191</v>
      </c>
      <c r="F46" t="s">
        <v>160</v>
      </c>
      <c r="G46">
        <v>9.17</v>
      </c>
    </row>
    <row r="47" spans="1:7" x14ac:dyDescent="0.35">
      <c r="A47" t="s">
        <v>191</v>
      </c>
      <c r="B47" t="s">
        <v>46</v>
      </c>
      <c r="C47">
        <v>9.18</v>
      </c>
      <c r="E47" t="s">
        <v>191</v>
      </c>
      <c r="F47" t="s">
        <v>161</v>
      </c>
      <c r="G47">
        <v>10.9</v>
      </c>
    </row>
    <row r="48" spans="1:7" x14ac:dyDescent="0.35">
      <c r="A48" t="s">
        <v>194</v>
      </c>
      <c r="B48" t="s">
        <v>47</v>
      </c>
      <c r="C48">
        <v>12.3</v>
      </c>
      <c r="E48" t="s">
        <v>191</v>
      </c>
      <c r="F48" t="s">
        <v>163</v>
      </c>
      <c r="G48">
        <v>5.08</v>
      </c>
    </row>
    <row r="49" spans="1:7" x14ac:dyDescent="0.35">
      <c r="A49" t="s">
        <v>192</v>
      </c>
      <c r="B49" t="s">
        <v>48</v>
      </c>
      <c r="C49">
        <v>12.9</v>
      </c>
      <c r="E49" t="s">
        <v>191</v>
      </c>
      <c r="F49" t="s">
        <v>164</v>
      </c>
      <c r="G49">
        <v>7.71</v>
      </c>
    </row>
    <row r="50" spans="1:7" x14ac:dyDescent="0.35">
      <c r="A50" t="s">
        <v>192</v>
      </c>
      <c r="B50" t="s">
        <v>49</v>
      </c>
      <c r="C50">
        <v>9.73</v>
      </c>
      <c r="E50" t="s">
        <v>191</v>
      </c>
      <c r="F50" t="s">
        <v>171</v>
      </c>
      <c r="G50">
        <v>11.3</v>
      </c>
    </row>
    <row r="51" spans="1:7" x14ac:dyDescent="0.35">
      <c r="A51" t="s">
        <v>191</v>
      </c>
      <c r="B51" t="s">
        <v>50</v>
      </c>
      <c r="C51">
        <v>9.42</v>
      </c>
      <c r="E51" t="s">
        <v>191</v>
      </c>
      <c r="F51" t="s">
        <v>174</v>
      </c>
      <c r="G51">
        <v>7.67</v>
      </c>
    </row>
    <row r="52" spans="1:7" x14ac:dyDescent="0.35">
      <c r="A52" t="s">
        <v>194</v>
      </c>
      <c r="B52" t="s">
        <v>51</v>
      </c>
      <c r="C52">
        <v>10.3</v>
      </c>
      <c r="E52" t="s">
        <v>191</v>
      </c>
      <c r="F52" t="s">
        <v>175</v>
      </c>
      <c r="G52">
        <v>7.75</v>
      </c>
    </row>
    <row r="53" spans="1:7" x14ac:dyDescent="0.35">
      <c r="A53" t="s">
        <v>191</v>
      </c>
      <c r="B53" t="s">
        <v>52</v>
      </c>
      <c r="C53">
        <v>10.6</v>
      </c>
      <c r="E53" t="s">
        <v>191</v>
      </c>
      <c r="F53" t="s">
        <v>186</v>
      </c>
      <c r="G53">
        <v>10.8</v>
      </c>
    </row>
    <row r="54" spans="1:7" x14ac:dyDescent="0.35">
      <c r="A54" t="s">
        <v>191</v>
      </c>
      <c r="B54" t="s">
        <v>53</v>
      </c>
      <c r="C54">
        <v>6.93</v>
      </c>
      <c r="E54" t="s">
        <v>191</v>
      </c>
      <c r="F54" t="s">
        <v>187</v>
      </c>
      <c r="G54">
        <v>8.2899999999999991</v>
      </c>
    </row>
    <row r="55" spans="1:7" x14ac:dyDescent="0.35">
      <c r="A55" t="s">
        <v>192</v>
      </c>
      <c r="B55" t="s">
        <v>54</v>
      </c>
      <c r="C55">
        <v>12.6</v>
      </c>
      <c r="E55" t="s">
        <v>191</v>
      </c>
      <c r="F55" t="s">
        <v>188</v>
      </c>
      <c r="G55">
        <v>10.5</v>
      </c>
    </row>
    <row r="56" spans="1:7" x14ac:dyDescent="0.35">
      <c r="A56" t="s">
        <v>192</v>
      </c>
      <c r="B56" t="s">
        <v>55</v>
      </c>
      <c r="C56">
        <v>10.6</v>
      </c>
      <c r="E56" t="s">
        <v>194</v>
      </c>
      <c r="F56" t="s">
        <v>6</v>
      </c>
      <c r="G56">
        <v>11.7</v>
      </c>
    </row>
    <row r="57" spans="1:7" x14ac:dyDescent="0.35">
      <c r="A57" t="s">
        <v>191</v>
      </c>
      <c r="B57" t="s">
        <v>56</v>
      </c>
      <c r="C57">
        <v>6.54</v>
      </c>
      <c r="E57" t="s">
        <v>194</v>
      </c>
      <c r="F57" t="s">
        <v>8</v>
      </c>
      <c r="G57">
        <v>13.5</v>
      </c>
    </row>
    <row r="58" spans="1:7" x14ac:dyDescent="0.35">
      <c r="A58" t="s">
        <v>192</v>
      </c>
      <c r="B58" t="s">
        <v>57</v>
      </c>
      <c r="C58">
        <v>12.5</v>
      </c>
      <c r="E58" t="s">
        <v>194</v>
      </c>
      <c r="F58" t="s">
        <v>19</v>
      </c>
      <c r="G58">
        <v>12.7</v>
      </c>
    </row>
    <row r="59" spans="1:7" x14ac:dyDescent="0.35">
      <c r="A59" t="s">
        <v>195</v>
      </c>
      <c r="B59" t="s">
        <v>58</v>
      </c>
      <c r="C59">
        <v>11.8</v>
      </c>
      <c r="E59" t="s">
        <v>194</v>
      </c>
      <c r="F59" t="s">
        <v>22</v>
      </c>
      <c r="G59">
        <v>9.84</v>
      </c>
    </row>
    <row r="60" spans="1:7" x14ac:dyDescent="0.35">
      <c r="A60" t="s">
        <v>192</v>
      </c>
      <c r="B60" t="s">
        <v>59</v>
      </c>
      <c r="C60">
        <v>12.5</v>
      </c>
      <c r="E60" t="s">
        <v>194</v>
      </c>
      <c r="F60" t="s">
        <v>23</v>
      </c>
      <c r="G60">
        <v>10.8</v>
      </c>
    </row>
    <row r="61" spans="1:7" x14ac:dyDescent="0.35">
      <c r="A61" t="s">
        <v>195</v>
      </c>
      <c r="B61" t="s">
        <v>60</v>
      </c>
      <c r="C61">
        <v>13.5</v>
      </c>
      <c r="E61" t="s">
        <v>194</v>
      </c>
      <c r="F61" t="s">
        <v>25</v>
      </c>
      <c r="G61">
        <v>11.2</v>
      </c>
    </row>
    <row r="62" spans="1:7" x14ac:dyDescent="0.35">
      <c r="A62" t="s">
        <v>191</v>
      </c>
      <c r="B62" t="s">
        <v>61</v>
      </c>
      <c r="C62">
        <v>9.58</v>
      </c>
      <c r="E62" t="s">
        <v>194</v>
      </c>
      <c r="F62" t="s">
        <v>30</v>
      </c>
      <c r="G62">
        <v>14.3</v>
      </c>
    </row>
    <row r="63" spans="1:7" x14ac:dyDescent="0.35">
      <c r="A63" t="s">
        <v>192</v>
      </c>
      <c r="B63" t="s">
        <v>62</v>
      </c>
      <c r="C63">
        <v>13.9</v>
      </c>
      <c r="E63" t="s">
        <v>194</v>
      </c>
      <c r="F63" t="s">
        <v>32</v>
      </c>
      <c r="G63">
        <v>12.7</v>
      </c>
    </row>
    <row r="64" spans="1:7" x14ac:dyDescent="0.35">
      <c r="A64" t="s">
        <v>190</v>
      </c>
      <c r="B64" t="s">
        <v>63</v>
      </c>
      <c r="C64">
        <v>12.9</v>
      </c>
      <c r="E64" t="s">
        <v>194</v>
      </c>
      <c r="F64" t="s">
        <v>38</v>
      </c>
      <c r="G64">
        <v>10.1</v>
      </c>
    </row>
    <row r="65" spans="1:7" x14ac:dyDescent="0.35">
      <c r="A65" t="s">
        <v>191</v>
      </c>
      <c r="B65" t="s">
        <v>64</v>
      </c>
      <c r="C65">
        <v>8.56</v>
      </c>
      <c r="E65" t="s">
        <v>194</v>
      </c>
      <c r="F65" t="s">
        <v>41</v>
      </c>
      <c r="G65">
        <v>9.93</v>
      </c>
    </row>
    <row r="66" spans="1:7" x14ac:dyDescent="0.35">
      <c r="A66" t="s">
        <v>191</v>
      </c>
      <c r="B66" t="s">
        <v>65</v>
      </c>
      <c r="C66">
        <v>5.7</v>
      </c>
      <c r="E66" t="s">
        <v>194</v>
      </c>
      <c r="F66" t="s">
        <v>42</v>
      </c>
      <c r="G66">
        <v>12.6</v>
      </c>
    </row>
    <row r="67" spans="1:7" x14ac:dyDescent="0.35">
      <c r="A67" t="s">
        <v>191</v>
      </c>
      <c r="B67" t="s">
        <v>66</v>
      </c>
      <c r="C67">
        <v>6.87</v>
      </c>
      <c r="E67" t="s">
        <v>194</v>
      </c>
      <c r="F67" t="s">
        <v>47</v>
      </c>
      <c r="G67">
        <v>12.3</v>
      </c>
    </row>
    <row r="68" spans="1:7" x14ac:dyDescent="0.35">
      <c r="A68" t="s">
        <v>191</v>
      </c>
      <c r="B68" t="s">
        <v>67</v>
      </c>
      <c r="C68">
        <v>4.96</v>
      </c>
      <c r="E68" t="s">
        <v>194</v>
      </c>
      <c r="F68" t="s">
        <v>51</v>
      </c>
      <c r="G68">
        <v>10.3</v>
      </c>
    </row>
    <row r="69" spans="1:7" x14ac:dyDescent="0.35">
      <c r="A69" t="s">
        <v>191</v>
      </c>
      <c r="B69" t="s">
        <v>68</v>
      </c>
      <c r="C69">
        <v>8.33</v>
      </c>
      <c r="E69" t="s">
        <v>194</v>
      </c>
      <c r="F69" t="s">
        <v>70</v>
      </c>
      <c r="G69">
        <v>11.2</v>
      </c>
    </row>
    <row r="70" spans="1:7" x14ac:dyDescent="0.35">
      <c r="A70" t="s">
        <v>192</v>
      </c>
      <c r="B70" t="s">
        <v>69</v>
      </c>
      <c r="C70">
        <v>12.9</v>
      </c>
      <c r="E70" t="s">
        <v>194</v>
      </c>
      <c r="F70" t="s">
        <v>71</v>
      </c>
      <c r="G70">
        <v>7.9</v>
      </c>
    </row>
    <row r="71" spans="1:7" x14ac:dyDescent="0.35">
      <c r="A71" t="s">
        <v>194</v>
      </c>
      <c r="B71" t="s">
        <v>70</v>
      </c>
      <c r="C71">
        <v>11.2</v>
      </c>
      <c r="E71" t="s">
        <v>194</v>
      </c>
      <c r="F71" t="s">
        <v>72</v>
      </c>
      <c r="G71">
        <v>10.6</v>
      </c>
    </row>
    <row r="72" spans="1:7" x14ac:dyDescent="0.35">
      <c r="A72" t="s">
        <v>194</v>
      </c>
      <c r="B72" t="s">
        <v>71</v>
      </c>
      <c r="C72">
        <v>7.9</v>
      </c>
      <c r="E72" t="s">
        <v>194</v>
      </c>
      <c r="F72" t="s">
        <v>73</v>
      </c>
      <c r="G72">
        <v>8.2899999999999991</v>
      </c>
    </row>
    <row r="73" spans="1:7" x14ac:dyDescent="0.35">
      <c r="A73" t="s">
        <v>194</v>
      </c>
      <c r="B73" t="s">
        <v>72</v>
      </c>
      <c r="C73">
        <v>10.6</v>
      </c>
      <c r="E73" t="s">
        <v>194</v>
      </c>
      <c r="F73" t="s">
        <v>75</v>
      </c>
      <c r="G73">
        <v>7.72</v>
      </c>
    </row>
    <row r="74" spans="1:7" x14ac:dyDescent="0.35">
      <c r="A74" t="s">
        <v>194</v>
      </c>
      <c r="B74" t="s">
        <v>73</v>
      </c>
      <c r="C74">
        <v>8.2899999999999991</v>
      </c>
      <c r="E74" t="s">
        <v>194</v>
      </c>
      <c r="F74" t="s">
        <v>85</v>
      </c>
      <c r="G74">
        <v>12.3</v>
      </c>
    </row>
    <row r="75" spans="1:7" x14ac:dyDescent="0.35">
      <c r="A75" t="s">
        <v>192</v>
      </c>
      <c r="B75" t="s">
        <v>74</v>
      </c>
      <c r="C75">
        <v>10.5</v>
      </c>
      <c r="E75" t="s">
        <v>194</v>
      </c>
      <c r="F75" t="s">
        <v>99</v>
      </c>
      <c r="G75">
        <v>11.3</v>
      </c>
    </row>
    <row r="76" spans="1:7" x14ac:dyDescent="0.35">
      <c r="A76" t="s">
        <v>194</v>
      </c>
      <c r="B76" t="s">
        <v>75</v>
      </c>
      <c r="C76">
        <v>7.72</v>
      </c>
      <c r="E76" t="s">
        <v>194</v>
      </c>
      <c r="F76" t="s">
        <v>109</v>
      </c>
      <c r="G76">
        <v>10.8</v>
      </c>
    </row>
    <row r="77" spans="1:7" x14ac:dyDescent="0.35">
      <c r="A77" t="s">
        <v>192</v>
      </c>
      <c r="B77" t="s">
        <v>76</v>
      </c>
      <c r="C77">
        <v>12.7</v>
      </c>
      <c r="E77" t="s">
        <v>194</v>
      </c>
      <c r="F77" t="s">
        <v>125</v>
      </c>
      <c r="G77">
        <v>8.07</v>
      </c>
    </row>
    <row r="78" spans="1:7" x14ac:dyDescent="0.35">
      <c r="A78" t="s">
        <v>190</v>
      </c>
      <c r="B78" t="s">
        <v>77</v>
      </c>
      <c r="C78">
        <v>9.83</v>
      </c>
      <c r="E78" t="s">
        <v>194</v>
      </c>
      <c r="F78" t="s">
        <v>132</v>
      </c>
      <c r="G78">
        <v>11.1</v>
      </c>
    </row>
    <row r="79" spans="1:7" x14ac:dyDescent="0.35">
      <c r="A79" t="s">
        <v>190</v>
      </c>
      <c r="B79" t="s">
        <v>78</v>
      </c>
      <c r="C79">
        <v>8.99</v>
      </c>
      <c r="E79" t="s">
        <v>194</v>
      </c>
      <c r="F79" t="s">
        <v>133</v>
      </c>
      <c r="G79">
        <v>11.5</v>
      </c>
    </row>
    <row r="80" spans="1:7" x14ac:dyDescent="0.35">
      <c r="A80" t="s">
        <v>192</v>
      </c>
      <c r="B80" t="s">
        <v>79</v>
      </c>
      <c r="C80">
        <v>13.7</v>
      </c>
      <c r="E80" t="s">
        <v>194</v>
      </c>
      <c r="F80" t="s">
        <v>139</v>
      </c>
      <c r="G80">
        <v>9.16</v>
      </c>
    </row>
    <row r="81" spans="1:7" x14ac:dyDescent="0.35">
      <c r="A81" t="s">
        <v>193</v>
      </c>
      <c r="B81" t="s">
        <v>80</v>
      </c>
      <c r="C81">
        <v>12</v>
      </c>
      <c r="E81" t="s">
        <v>194</v>
      </c>
      <c r="F81" t="s">
        <v>151</v>
      </c>
      <c r="G81">
        <v>9.34</v>
      </c>
    </row>
    <row r="82" spans="1:7" x14ac:dyDescent="0.35">
      <c r="A82" t="s">
        <v>193</v>
      </c>
      <c r="B82" t="s">
        <v>81</v>
      </c>
      <c r="C82">
        <v>8.57</v>
      </c>
      <c r="E82" t="s">
        <v>194</v>
      </c>
      <c r="F82" t="s">
        <v>156</v>
      </c>
      <c r="G82">
        <v>9.4</v>
      </c>
    </row>
    <row r="83" spans="1:7" x14ac:dyDescent="0.35">
      <c r="A83" t="s">
        <v>192</v>
      </c>
      <c r="B83" t="s">
        <v>82</v>
      </c>
      <c r="C83">
        <v>11.5</v>
      </c>
      <c r="E83" t="s">
        <v>194</v>
      </c>
      <c r="F83" t="s">
        <v>170</v>
      </c>
      <c r="G83">
        <v>13.1</v>
      </c>
    </row>
    <row r="84" spans="1:7" x14ac:dyDescent="0.35">
      <c r="A84" t="s">
        <v>193</v>
      </c>
      <c r="B84" t="s">
        <v>83</v>
      </c>
      <c r="C84">
        <v>14.3</v>
      </c>
      <c r="E84" t="s">
        <v>194</v>
      </c>
      <c r="F84" t="s">
        <v>177</v>
      </c>
      <c r="G84">
        <v>10.4</v>
      </c>
    </row>
    <row r="85" spans="1:7" x14ac:dyDescent="0.35">
      <c r="A85" t="s">
        <v>192</v>
      </c>
      <c r="B85" t="s">
        <v>84</v>
      </c>
      <c r="C85">
        <v>13.2</v>
      </c>
      <c r="E85" t="s">
        <v>194</v>
      </c>
      <c r="F85" t="s">
        <v>178</v>
      </c>
      <c r="G85">
        <v>13.4</v>
      </c>
    </row>
    <row r="86" spans="1:7" x14ac:dyDescent="0.35">
      <c r="A86" t="s">
        <v>194</v>
      </c>
      <c r="B86" t="s">
        <v>85</v>
      </c>
      <c r="C86">
        <v>12.3</v>
      </c>
      <c r="E86" t="s">
        <v>194</v>
      </c>
      <c r="F86" t="s">
        <v>180</v>
      </c>
      <c r="G86">
        <v>11.2</v>
      </c>
    </row>
    <row r="87" spans="1:7" x14ac:dyDescent="0.35">
      <c r="A87" t="s">
        <v>193</v>
      </c>
      <c r="B87" t="s">
        <v>86</v>
      </c>
      <c r="C87">
        <v>12.3</v>
      </c>
      <c r="E87" t="s">
        <v>194</v>
      </c>
      <c r="F87" t="s">
        <v>181</v>
      </c>
      <c r="G87">
        <v>10.5</v>
      </c>
    </row>
    <row r="88" spans="1:7" x14ac:dyDescent="0.35">
      <c r="A88" t="s">
        <v>190</v>
      </c>
      <c r="B88" t="s">
        <v>87</v>
      </c>
      <c r="C88">
        <v>14.7</v>
      </c>
      <c r="E88" t="s">
        <v>196</v>
      </c>
      <c r="F88" t="s">
        <v>24</v>
      </c>
      <c r="G88">
        <v>8.2100000000000009</v>
      </c>
    </row>
    <row r="89" spans="1:7" x14ac:dyDescent="0.35">
      <c r="A89" t="s">
        <v>190</v>
      </c>
      <c r="B89" t="s">
        <v>88</v>
      </c>
      <c r="C89">
        <v>12.4</v>
      </c>
      <c r="E89" t="s">
        <v>190</v>
      </c>
      <c r="F89" t="s">
        <v>166</v>
      </c>
      <c r="G89">
        <v>11.8</v>
      </c>
    </row>
    <row r="90" spans="1:7" x14ac:dyDescent="0.35">
      <c r="A90" t="s">
        <v>191</v>
      </c>
      <c r="B90" t="s">
        <v>89</v>
      </c>
      <c r="C90">
        <v>9.06</v>
      </c>
      <c r="E90" t="s">
        <v>190</v>
      </c>
      <c r="F90" t="s">
        <v>167</v>
      </c>
      <c r="G90">
        <v>13.1</v>
      </c>
    </row>
    <row r="91" spans="1:7" x14ac:dyDescent="0.35">
      <c r="A91" t="s">
        <v>190</v>
      </c>
      <c r="B91" t="s">
        <v>90</v>
      </c>
      <c r="C91">
        <v>12.4</v>
      </c>
      <c r="E91" t="s">
        <v>190</v>
      </c>
      <c r="F91" t="s">
        <v>1</v>
      </c>
      <c r="G91">
        <v>5.27</v>
      </c>
    </row>
    <row r="92" spans="1:7" x14ac:dyDescent="0.35">
      <c r="A92" t="s">
        <v>190</v>
      </c>
      <c r="B92" t="s">
        <v>91</v>
      </c>
      <c r="C92">
        <v>7.52</v>
      </c>
      <c r="E92" t="s">
        <v>190</v>
      </c>
      <c r="F92" t="s">
        <v>7</v>
      </c>
      <c r="G92">
        <v>11.6</v>
      </c>
    </row>
    <row r="93" spans="1:7" x14ac:dyDescent="0.35">
      <c r="A93" t="s">
        <v>195</v>
      </c>
      <c r="B93" t="s">
        <v>92</v>
      </c>
      <c r="C93">
        <v>9.7100000000000009</v>
      </c>
      <c r="E93" t="s">
        <v>190</v>
      </c>
      <c r="F93" t="s">
        <v>11</v>
      </c>
      <c r="G93">
        <v>12.3</v>
      </c>
    </row>
    <row r="94" spans="1:7" x14ac:dyDescent="0.35">
      <c r="A94" t="s">
        <v>190</v>
      </c>
      <c r="B94" t="s">
        <v>93</v>
      </c>
      <c r="C94">
        <v>13.9</v>
      </c>
      <c r="E94" t="s">
        <v>190</v>
      </c>
      <c r="F94" t="s">
        <v>16</v>
      </c>
      <c r="G94">
        <v>7.13</v>
      </c>
    </row>
    <row r="95" spans="1:7" x14ac:dyDescent="0.35">
      <c r="A95" t="s">
        <v>193</v>
      </c>
      <c r="B95" t="s">
        <v>94</v>
      </c>
      <c r="C95">
        <v>11.8</v>
      </c>
      <c r="E95" t="s">
        <v>190</v>
      </c>
      <c r="F95" t="s">
        <v>26</v>
      </c>
      <c r="G95">
        <v>15.2</v>
      </c>
    </row>
    <row r="96" spans="1:7" x14ac:dyDescent="0.35">
      <c r="A96" t="s">
        <v>190</v>
      </c>
      <c r="B96" t="s">
        <v>95</v>
      </c>
      <c r="C96">
        <v>7.43</v>
      </c>
      <c r="E96" t="s">
        <v>190</v>
      </c>
      <c r="F96" t="s">
        <v>27</v>
      </c>
      <c r="G96">
        <v>7.51</v>
      </c>
    </row>
    <row r="97" spans="1:7" x14ac:dyDescent="0.35">
      <c r="A97" t="s">
        <v>193</v>
      </c>
      <c r="B97" t="s">
        <v>96</v>
      </c>
      <c r="C97">
        <v>10.6</v>
      </c>
      <c r="E97" t="s">
        <v>190</v>
      </c>
      <c r="F97" t="s">
        <v>33</v>
      </c>
      <c r="G97">
        <v>11.2</v>
      </c>
    </row>
    <row r="98" spans="1:7" x14ac:dyDescent="0.35">
      <c r="A98" t="s">
        <v>191</v>
      </c>
      <c r="B98" t="s">
        <v>97</v>
      </c>
      <c r="C98">
        <v>6.46</v>
      </c>
      <c r="E98" t="s">
        <v>190</v>
      </c>
      <c r="F98" t="s">
        <v>63</v>
      </c>
      <c r="G98">
        <v>12.9</v>
      </c>
    </row>
    <row r="99" spans="1:7" x14ac:dyDescent="0.35">
      <c r="A99" t="s">
        <v>191</v>
      </c>
      <c r="B99" t="s">
        <v>98</v>
      </c>
      <c r="C99">
        <v>9.61</v>
      </c>
      <c r="E99" t="s">
        <v>190</v>
      </c>
      <c r="F99" t="s">
        <v>77</v>
      </c>
      <c r="G99">
        <v>9.83</v>
      </c>
    </row>
    <row r="100" spans="1:7" x14ac:dyDescent="0.35">
      <c r="A100" t="s">
        <v>194</v>
      </c>
      <c r="B100" t="s">
        <v>99</v>
      </c>
      <c r="C100">
        <v>11.3</v>
      </c>
      <c r="E100" t="s">
        <v>190</v>
      </c>
      <c r="F100" t="s">
        <v>78</v>
      </c>
      <c r="G100">
        <v>8.99</v>
      </c>
    </row>
    <row r="101" spans="1:7" x14ac:dyDescent="0.35">
      <c r="A101" t="s">
        <v>190</v>
      </c>
      <c r="B101" t="s">
        <v>100</v>
      </c>
      <c r="C101">
        <v>11.4</v>
      </c>
      <c r="E101" t="s">
        <v>190</v>
      </c>
      <c r="F101" t="s">
        <v>87</v>
      </c>
      <c r="G101">
        <v>14.7</v>
      </c>
    </row>
    <row r="102" spans="1:7" x14ac:dyDescent="0.35">
      <c r="A102" t="s">
        <v>191</v>
      </c>
      <c r="B102" t="s">
        <v>101</v>
      </c>
      <c r="C102">
        <v>8.39</v>
      </c>
      <c r="E102" t="s">
        <v>190</v>
      </c>
      <c r="F102" t="s">
        <v>88</v>
      </c>
      <c r="G102">
        <v>12.4</v>
      </c>
    </row>
    <row r="103" spans="1:7" x14ac:dyDescent="0.35">
      <c r="A103" t="s">
        <v>192</v>
      </c>
      <c r="B103" t="s">
        <v>102</v>
      </c>
      <c r="C103">
        <v>11.6</v>
      </c>
      <c r="E103" t="s">
        <v>190</v>
      </c>
      <c r="F103" t="s">
        <v>90</v>
      </c>
      <c r="G103">
        <v>12.4</v>
      </c>
    </row>
    <row r="104" spans="1:7" x14ac:dyDescent="0.35">
      <c r="A104" t="s">
        <v>192</v>
      </c>
      <c r="B104" t="s">
        <v>103</v>
      </c>
      <c r="C104">
        <v>12</v>
      </c>
      <c r="E104" t="s">
        <v>190</v>
      </c>
      <c r="F104" t="s">
        <v>91</v>
      </c>
      <c r="G104">
        <v>7.52</v>
      </c>
    </row>
    <row r="105" spans="1:7" x14ac:dyDescent="0.35">
      <c r="A105" t="s">
        <v>192</v>
      </c>
      <c r="B105" t="s">
        <v>104</v>
      </c>
      <c r="C105">
        <v>11.8</v>
      </c>
      <c r="E105" t="s">
        <v>190</v>
      </c>
      <c r="F105" t="s">
        <v>93</v>
      </c>
      <c r="G105">
        <v>13.9</v>
      </c>
    </row>
    <row r="106" spans="1:7" x14ac:dyDescent="0.35">
      <c r="A106" t="s">
        <v>191</v>
      </c>
      <c r="B106" t="s">
        <v>105</v>
      </c>
      <c r="C106">
        <v>7.26</v>
      </c>
      <c r="E106" t="s">
        <v>190</v>
      </c>
      <c r="F106" t="s">
        <v>95</v>
      </c>
      <c r="G106">
        <v>7.43</v>
      </c>
    </row>
    <row r="107" spans="1:7" x14ac:dyDescent="0.35">
      <c r="A107" t="s">
        <v>192</v>
      </c>
      <c r="B107" t="s">
        <v>106</v>
      </c>
      <c r="C107">
        <v>12.2</v>
      </c>
      <c r="E107" t="s">
        <v>190</v>
      </c>
      <c r="F107" t="s">
        <v>100</v>
      </c>
      <c r="G107">
        <v>11.4</v>
      </c>
    </row>
    <row r="108" spans="1:7" x14ac:dyDescent="0.35">
      <c r="A108" t="s">
        <v>191</v>
      </c>
      <c r="B108" t="s">
        <v>107</v>
      </c>
      <c r="C108">
        <v>5.88</v>
      </c>
      <c r="E108" t="s">
        <v>190</v>
      </c>
      <c r="F108" t="s">
        <v>108</v>
      </c>
      <c r="G108">
        <v>8.61</v>
      </c>
    </row>
    <row r="109" spans="1:7" x14ac:dyDescent="0.35">
      <c r="A109" t="s">
        <v>190</v>
      </c>
      <c r="B109" t="s">
        <v>108</v>
      </c>
      <c r="C109">
        <v>8.61</v>
      </c>
      <c r="E109" t="s">
        <v>190</v>
      </c>
      <c r="F109" t="s">
        <v>114</v>
      </c>
      <c r="G109">
        <v>7.79</v>
      </c>
    </row>
    <row r="110" spans="1:7" x14ac:dyDescent="0.35">
      <c r="A110" t="s">
        <v>194</v>
      </c>
      <c r="B110" t="s">
        <v>109</v>
      </c>
      <c r="C110">
        <v>10.8</v>
      </c>
      <c r="E110" t="s">
        <v>190</v>
      </c>
      <c r="F110" t="s">
        <v>116</v>
      </c>
      <c r="G110">
        <v>9.86</v>
      </c>
    </row>
    <row r="111" spans="1:7" x14ac:dyDescent="0.35">
      <c r="A111" t="s">
        <v>195</v>
      </c>
      <c r="B111" t="s">
        <v>110</v>
      </c>
      <c r="C111">
        <v>9.34</v>
      </c>
      <c r="E111" t="s">
        <v>190</v>
      </c>
      <c r="F111" t="s">
        <v>121</v>
      </c>
      <c r="G111">
        <v>12.1</v>
      </c>
    </row>
    <row r="112" spans="1:7" x14ac:dyDescent="0.35">
      <c r="A112" t="s">
        <v>192</v>
      </c>
      <c r="B112" t="s">
        <v>111</v>
      </c>
      <c r="C112">
        <v>11.8</v>
      </c>
      <c r="E112" t="s">
        <v>190</v>
      </c>
      <c r="F112" t="s">
        <v>128</v>
      </c>
      <c r="G112">
        <v>7.98</v>
      </c>
    </row>
    <row r="113" spans="1:7" x14ac:dyDescent="0.35">
      <c r="A113" t="s">
        <v>191</v>
      </c>
      <c r="B113" t="s">
        <v>112</v>
      </c>
      <c r="C113">
        <v>3.76</v>
      </c>
      <c r="E113" t="s">
        <v>190</v>
      </c>
      <c r="F113" t="s">
        <v>131</v>
      </c>
      <c r="G113">
        <v>7.73</v>
      </c>
    </row>
    <row r="114" spans="1:7" x14ac:dyDescent="0.35">
      <c r="A114" t="s">
        <v>192</v>
      </c>
      <c r="B114" t="s">
        <v>113</v>
      </c>
      <c r="C114">
        <v>10.7</v>
      </c>
      <c r="E114" t="s">
        <v>190</v>
      </c>
      <c r="F114" t="s">
        <v>134</v>
      </c>
      <c r="G114">
        <v>10.4</v>
      </c>
    </row>
    <row r="115" spans="1:7" x14ac:dyDescent="0.35">
      <c r="A115" t="s">
        <v>190</v>
      </c>
      <c r="B115" t="s">
        <v>114</v>
      </c>
      <c r="C115">
        <v>7.79</v>
      </c>
      <c r="E115" t="s">
        <v>190</v>
      </c>
      <c r="F115" t="s">
        <v>137</v>
      </c>
      <c r="G115">
        <v>13.3</v>
      </c>
    </row>
    <row r="116" spans="1:7" x14ac:dyDescent="0.35">
      <c r="A116" t="s">
        <v>192</v>
      </c>
      <c r="B116" t="s">
        <v>115</v>
      </c>
      <c r="C116">
        <v>12.3</v>
      </c>
      <c r="E116" t="s">
        <v>190</v>
      </c>
      <c r="F116" t="s">
        <v>148</v>
      </c>
      <c r="G116">
        <v>13.2</v>
      </c>
    </row>
    <row r="117" spans="1:7" x14ac:dyDescent="0.35">
      <c r="A117" t="s">
        <v>190</v>
      </c>
      <c r="B117" t="s">
        <v>116</v>
      </c>
      <c r="C117">
        <v>9.86</v>
      </c>
      <c r="E117" t="s">
        <v>190</v>
      </c>
      <c r="F117" t="s">
        <v>165</v>
      </c>
      <c r="G117">
        <v>10.8</v>
      </c>
    </row>
    <row r="118" spans="1:7" x14ac:dyDescent="0.35">
      <c r="A118" t="s">
        <v>191</v>
      </c>
      <c r="B118" t="s">
        <v>117</v>
      </c>
      <c r="C118">
        <v>4.79</v>
      </c>
      <c r="E118" t="s">
        <v>190</v>
      </c>
      <c r="F118" t="s">
        <v>168</v>
      </c>
      <c r="G118">
        <v>8.66</v>
      </c>
    </row>
    <row r="119" spans="1:7" x14ac:dyDescent="0.35">
      <c r="A119" t="s">
        <v>191</v>
      </c>
      <c r="B119" t="s">
        <v>118</v>
      </c>
      <c r="C119">
        <v>6.36</v>
      </c>
      <c r="E119" t="s">
        <v>190</v>
      </c>
      <c r="F119" t="s">
        <v>173</v>
      </c>
      <c r="G119">
        <v>13.2</v>
      </c>
    </row>
    <row r="120" spans="1:7" x14ac:dyDescent="0.35">
      <c r="A120" t="s">
        <v>191</v>
      </c>
      <c r="B120" t="s">
        <v>119</v>
      </c>
      <c r="C120">
        <v>10.8</v>
      </c>
      <c r="E120" t="s">
        <v>190</v>
      </c>
      <c r="F120" t="s">
        <v>179</v>
      </c>
      <c r="G120">
        <v>12.1</v>
      </c>
    </row>
    <row r="121" spans="1:7" x14ac:dyDescent="0.35">
      <c r="A121" t="s">
        <v>191</v>
      </c>
      <c r="B121" t="s">
        <v>120</v>
      </c>
      <c r="C121">
        <v>6.85</v>
      </c>
      <c r="E121" t="s">
        <v>190</v>
      </c>
      <c r="F121" t="s">
        <v>182</v>
      </c>
      <c r="G121">
        <v>9.9</v>
      </c>
    </row>
    <row r="122" spans="1:7" x14ac:dyDescent="0.35">
      <c r="A122" t="s">
        <v>190</v>
      </c>
      <c r="B122" t="s">
        <v>121</v>
      </c>
      <c r="C122">
        <v>12.1</v>
      </c>
      <c r="E122" t="s">
        <v>192</v>
      </c>
      <c r="F122" t="s">
        <v>3</v>
      </c>
      <c r="G122">
        <v>11.2</v>
      </c>
    </row>
    <row r="123" spans="1:7" x14ac:dyDescent="0.35">
      <c r="A123" t="s">
        <v>191</v>
      </c>
      <c r="B123" t="s">
        <v>122</v>
      </c>
      <c r="C123">
        <v>8.77</v>
      </c>
      <c r="E123" t="s">
        <v>192</v>
      </c>
      <c r="F123" t="s">
        <v>4</v>
      </c>
      <c r="G123">
        <v>14.9</v>
      </c>
    </row>
    <row r="124" spans="1:7" x14ac:dyDescent="0.35">
      <c r="A124" t="s">
        <v>191</v>
      </c>
      <c r="B124" t="s">
        <v>123</v>
      </c>
      <c r="C124">
        <v>3.6</v>
      </c>
      <c r="E124" t="s">
        <v>192</v>
      </c>
      <c r="F124" t="s">
        <v>10</v>
      </c>
      <c r="G124">
        <v>11.9</v>
      </c>
    </row>
    <row r="125" spans="1:7" x14ac:dyDescent="0.35">
      <c r="A125" t="s">
        <v>191</v>
      </c>
      <c r="B125" t="s">
        <v>124</v>
      </c>
      <c r="C125">
        <v>9.3000000000000007</v>
      </c>
      <c r="E125" t="s">
        <v>192</v>
      </c>
      <c r="F125" t="s">
        <v>13</v>
      </c>
      <c r="G125">
        <v>13.2</v>
      </c>
    </row>
    <row r="126" spans="1:7" x14ac:dyDescent="0.35">
      <c r="A126" t="s">
        <v>194</v>
      </c>
      <c r="B126" t="s">
        <v>125</v>
      </c>
      <c r="C126">
        <v>8.07</v>
      </c>
      <c r="E126" t="s">
        <v>192</v>
      </c>
      <c r="F126" t="s">
        <v>17</v>
      </c>
      <c r="G126">
        <v>11.4</v>
      </c>
    </row>
    <row r="127" spans="1:7" x14ac:dyDescent="0.35">
      <c r="A127" t="s">
        <v>192</v>
      </c>
      <c r="B127" t="s">
        <v>126</v>
      </c>
      <c r="C127">
        <v>13.4</v>
      </c>
      <c r="E127" t="s">
        <v>192</v>
      </c>
      <c r="F127" t="s">
        <v>20</v>
      </c>
      <c r="G127">
        <v>11</v>
      </c>
    </row>
    <row r="128" spans="1:7" x14ac:dyDescent="0.35">
      <c r="A128" t="s">
        <v>192</v>
      </c>
      <c r="B128" t="s">
        <v>127</v>
      </c>
      <c r="C128">
        <v>14.1</v>
      </c>
      <c r="E128" t="s">
        <v>192</v>
      </c>
      <c r="F128" t="s">
        <v>21</v>
      </c>
      <c r="G128">
        <v>12.6</v>
      </c>
    </row>
    <row r="129" spans="1:7" x14ac:dyDescent="0.35">
      <c r="A129" t="s">
        <v>190</v>
      </c>
      <c r="B129" t="s">
        <v>128</v>
      </c>
      <c r="C129">
        <v>7.98</v>
      </c>
      <c r="E129" t="s">
        <v>192</v>
      </c>
      <c r="F129" t="s">
        <v>31</v>
      </c>
      <c r="G129">
        <v>11.5</v>
      </c>
    </row>
    <row r="130" spans="1:7" x14ac:dyDescent="0.35">
      <c r="A130" t="s">
        <v>195</v>
      </c>
      <c r="B130" t="s">
        <v>129</v>
      </c>
      <c r="C130">
        <v>14.3</v>
      </c>
      <c r="E130" t="s">
        <v>192</v>
      </c>
      <c r="F130" t="s">
        <v>43</v>
      </c>
      <c r="G130">
        <v>13.3</v>
      </c>
    </row>
    <row r="131" spans="1:7" x14ac:dyDescent="0.35">
      <c r="A131" t="s">
        <v>193</v>
      </c>
      <c r="B131" t="s">
        <v>130</v>
      </c>
      <c r="C131">
        <v>10.3</v>
      </c>
      <c r="E131" t="s">
        <v>192</v>
      </c>
      <c r="F131" t="s">
        <v>44</v>
      </c>
      <c r="G131">
        <v>12.6</v>
      </c>
    </row>
    <row r="132" spans="1:7" x14ac:dyDescent="0.35">
      <c r="A132" t="s">
        <v>190</v>
      </c>
      <c r="B132" t="s">
        <v>131</v>
      </c>
      <c r="C132">
        <v>7.73</v>
      </c>
      <c r="E132" t="s">
        <v>192</v>
      </c>
      <c r="F132" t="s">
        <v>45</v>
      </c>
      <c r="G132">
        <v>12.7</v>
      </c>
    </row>
    <row r="133" spans="1:7" x14ac:dyDescent="0.35">
      <c r="A133" t="s">
        <v>194</v>
      </c>
      <c r="B133" t="s">
        <v>132</v>
      </c>
      <c r="C133">
        <v>11.1</v>
      </c>
      <c r="E133" t="s">
        <v>192</v>
      </c>
      <c r="F133" t="s">
        <v>48</v>
      </c>
      <c r="G133">
        <v>12.9</v>
      </c>
    </row>
    <row r="134" spans="1:7" x14ac:dyDescent="0.35">
      <c r="A134" t="s">
        <v>194</v>
      </c>
      <c r="B134" t="s">
        <v>133</v>
      </c>
      <c r="C134">
        <v>11.5</v>
      </c>
      <c r="E134" t="s">
        <v>192</v>
      </c>
      <c r="F134" t="s">
        <v>49</v>
      </c>
      <c r="G134">
        <v>9.73</v>
      </c>
    </row>
    <row r="135" spans="1:7" x14ac:dyDescent="0.35">
      <c r="A135" t="s">
        <v>190</v>
      </c>
      <c r="B135" t="s">
        <v>134</v>
      </c>
      <c r="C135">
        <v>10.4</v>
      </c>
      <c r="E135" t="s">
        <v>192</v>
      </c>
      <c r="F135" t="s">
        <v>54</v>
      </c>
      <c r="G135">
        <v>12.6</v>
      </c>
    </row>
    <row r="136" spans="1:7" x14ac:dyDescent="0.35">
      <c r="A136" t="s">
        <v>195</v>
      </c>
      <c r="B136" t="s">
        <v>135</v>
      </c>
      <c r="C136">
        <v>8.36</v>
      </c>
      <c r="E136" t="s">
        <v>192</v>
      </c>
      <c r="F136" t="s">
        <v>55</v>
      </c>
      <c r="G136">
        <v>10.6</v>
      </c>
    </row>
    <row r="137" spans="1:7" x14ac:dyDescent="0.35">
      <c r="A137" t="s">
        <v>192</v>
      </c>
      <c r="B137" t="s">
        <v>136</v>
      </c>
      <c r="C137">
        <v>12.9</v>
      </c>
      <c r="E137" t="s">
        <v>192</v>
      </c>
      <c r="F137" t="s">
        <v>57</v>
      </c>
      <c r="G137">
        <v>12.5</v>
      </c>
    </row>
    <row r="138" spans="1:7" x14ac:dyDescent="0.35">
      <c r="A138" t="s">
        <v>190</v>
      </c>
      <c r="B138" t="s">
        <v>137</v>
      </c>
      <c r="C138">
        <v>13.3</v>
      </c>
      <c r="E138" t="s">
        <v>192</v>
      </c>
      <c r="F138" t="s">
        <v>59</v>
      </c>
      <c r="G138">
        <v>12.5</v>
      </c>
    </row>
    <row r="139" spans="1:7" x14ac:dyDescent="0.35">
      <c r="A139" t="s">
        <v>192</v>
      </c>
      <c r="B139" t="s">
        <v>138</v>
      </c>
      <c r="C139">
        <v>10.4</v>
      </c>
      <c r="E139" t="s">
        <v>192</v>
      </c>
      <c r="F139" t="s">
        <v>62</v>
      </c>
      <c r="G139">
        <v>13.9</v>
      </c>
    </row>
    <row r="140" spans="1:7" x14ac:dyDescent="0.35">
      <c r="A140" t="s">
        <v>194</v>
      </c>
      <c r="B140" t="s">
        <v>139</v>
      </c>
      <c r="C140">
        <v>9.16</v>
      </c>
      <c r="E140" t="s">
        <v>192</v>
      </c>
      <c r="F140" t="s">
        <v>69</v>
      </c>
      <c r="G140">
        <v>12.9</v>
      </c>
    </row>
    <row r="141" spans="1:7" x14ac:dyDescent="0.35">
      <c r="A141" t="s">
        <v>193</v>
      </c>
      <c r="B141" t="s">
        <v>140</v>
      </c>
      <c r="C141">
        <v>11.1</v>
      </c>
      <c r="E141" t="s">
        <v>192</v>
      </c>
      <c r="F141" t="s">
        <v>74</v>
      </c>
      <c r="G141">
        <v>10.5</v>
      </c>
    </row>
    <row r="142" spans="1:7" x14ac:dyDescent="0.35">
      <c r="A142" t="s">
        <v>193</v>
      </c>
      <c r="B142" t="s">
        <v>141</v>
      </c>
      <c r="C142">
        <v>8.81</v>
      </c>
      <c r="E142" t="s">
        <v>192</v>
      </c>
      <c r="F142" t="s">
        <v>76</v>
      </c>
      <c r="G142">
        <v>12.7</v>
      </c>
    </row>
    <row r="143" spans="1:7" x14ac:dyDescent="0.35">
      <c r="A143" t="s">
        <v>192</v>
      </c>
      <c r="B143" t="s">
        <v>142</v>
      </c>
      <c r="C143">
        <v>12.4</v>
      </c>
      <c r="E143" t="s">
        <v>192</v>
      </c>
      <c r="F143" t="s">
        <v>79</v>
      </c>
      <c r="G143">
        <v>13.7</v>
      </c>
    </row>
    <row r="144" spans="1:7" x14ac:dyDescent="0.35">
      <c r="A144" t="s">
        <v>192</v>
      </c>
      <c r="B144" t="s">
        <v>143</v>
      </c>
      <c r="C144">
        <v>12.9</v>
      </c>
      <c r="E144" t="s">
        <v>192</v>
      </c>
      <c r="F144" t="s">
        <v>82</v>
      </c>
      <c r="G144">
        <v>11.5</v>
      </c>
    </row>
    <row r="145" spans="1:7" x14ac:dyDescent="0.35">
      <c r="A145" t="s">
        <v>191</v>
      </c>
      <c r="B145" t="s">
        <v>144</v>
      </c>
      <c r="C145">
        <v>5.82</v>
      </c>
      <c r="E145" t="s">
        <v>192</v>
      </c>
      <c r="F145" t="s">
        <v>84</v>
      </c>
      <c r="G145">
        <v>13.2</v>
      </c>
    </row>
    <row r="146" spans="1:7" x14ac:dyDescent="0.35">
      <c r="A146" t="s">
        <v>193</v>
      </c>
      <c r="B146" t="s">
        <v>145</v>
      </c>
      <c r="C146">
        <v>11.9</v>
      </c>
      <c r="E146" t="s">
        <v>192</v>
      </c>
      <c r="F146" t="s">
        <v>102</v>
      </c>
      <c r="G146">
        <v>11.6</v>
      </c>
    </row>
    <row r="147" spans="1:7" x14ac:dyDescent="0.35">
      <c r="A147" t="s">
        <v>191</v>
      </c>
      <c r="B147" t="s">
        <v>146</v>
      </c>
      <c r="C147">
        <v>7.79</v>
      </c>
      <c r="E147" t="s">
        <v>192</v>
      </c>
      <c r="F147" t="s">
        <v>103</v>
      </c>
      <c r="G147">
        <v>12</v>
      </c>
    </row>
    <row r="148" spans="1:7" x14ac:dyDescent="0.35">
      <c r="A148" t="s">
        <v>191</v>
      </c>
      <c r="B148" t="s">
        <v>147</v>
      </c>
      <c r="C148">
        <v>5.26</v>
      </c>
      <c r="E148" t="s">
        <v>192</v>
      </c>
      <c r="F148" t="s">
        <v>104</v>
      </c>
      <c r="G148">
        <v>11.8</v>
      </c>
    </row>
    <row r="149" spans="1:7" x14ac:dyDescent="0.35">
      <c r="A149" t="s">
        <v>190</v>
      </c>
      <c r="B149" t="s">
        <v>148</v>
      </c>
      <c r="C149">
        <v>13.2</v>
      </c>
      <c r="E149" t="s">
        <v>192</v>
      </c>
      <c r="F149" t="s">
        <v>106</v>
      </c>
      <c r="G149">
        <v>12.2</v>
      </c>
    </row>
    <row r="150" spans="1:7" x14ac:dyDescent="0.35">
      <c r="A150" t="s">
        <v>195</v>
      </c>
      <c r="B150" t="s">
        <v>149</v>
      </c>
      <c r="C150">
        <v>9.4</v>
      </c>
      <c r="E150" t="s">
        <v>192</v>
      </c>
      <c r="F150" t="s">
        <v>111</v>
      </c>
      <c r="G150">
        <v>11.8</v>
      </c>
    </row>
    <row r="151" spans="1:7" x14ac:dyDescent="0.35">
      <c r="A151" t="s">
        <v>191</v>
      </c>
      <c r="B151" t="s">
        <v>150</v>
      </c>
      <c r="C151">
        <v>5.97</v>
      </c>
      <c r="E151" t="s">
        <v>192</v>
      </c>
      <c r="F151" t="s">
        <v>113</v>
      </c>
      <c r="G151">
        <v>10.7</v>
      </c>
    </row>
    <row r="152" spans="1:7" x14ac:dyDescent="0.35">
      <c r="A152" t="s">
        <v>194</v>
      </c>
      <c r="B152" t="s">
        <v>151</v>
      </c>
      <c r="C152">
        <v>9.34</v>
      </c>
      <c r="E152" t="s">
        <v>192</v>
      </c>
      <c r="F152" t="s">
        <v>115</v>
      </c>
      <c r="G152">
        <v>12.3</v>
      </c>
    </row>
    <row r="153" spans="1:7" x14ac:dyDescent="0.35">
      <c r="A153" t="s">
        <v>191</v>
      </c>
      <c r="B153" t="s">
        <v>152</v>
      </c>
      <c r="C153">
        <v>4.03</v>
      </c>
      <c r="E153" t="s">
        <v>192</v>
      </c>
      <c r="F153" t="s">
        <v>126</v>
      </c>
      <c r="G153">
        <v>13.4</v>
      </c>
    </row>
    <row r="154" spans="1:7" x14ac:dyDescent="0.35">
      <c r="A154" t="s">
        <v>192</v>
      </c>
      <c r="B154" t="s">
        <v>153</v>
      </c>
      <c r="C154">
        <v>11.3</v>
      </c>
      <c r="E154" t="s">
        <v>192</v>
      </c>
      <c r="F154" t="s">
        <v>127</v>
      </c>
      <c r="G154">
        <v>14.1</v>
      </c>
    </row>
    <row r="155" spans="1:7" x14ac:dyDescent="0.35">
      <c r="A155" t="s">
        <v>191</v>
      </c>
      <c r="B155" t="s">
        <v>154</v>
      </c>
      <c r="C155">
        <v>3.02</v>
      </c>
      <c r="E155" t="s">
        <v>192</v>
      </c>
      <c r="F155" t="s">
        <v>136</v>
      </c>
      <c r="G155">
        <v>12.9</v>
      </c>
    </row>
    <row r="156" spans="1:7" x14ac:dyDescent="0.35">
      <c r="A156" t="s">
        <v>191</v>
      </c>
      <c r="B156" t="s">
        <v>155</v>
      </c>
      <c r="C156">
        <v>7.45</v>
      </c>
      <c r="E156" t="s">
        <v>192</v>
      </c>
      <c r="F156" t="s">
        <v>138</v>
      </c>
      <c r="G156">
        <v>10.4</v>
      </c>
    </row>
    <row r="157" spans="1:7" x14ac:dyDescent="0.35">
      <c r="A157" t="s">
        <v>194</v>
      </c>
      <c r="B157" t="s">
        <v>156</v>
      </c>
      <c r="C157">
        <v>9.4</v>
      </c>
      <c r="E157" t="s">
        <v>192</v>
      </c>
      <c r="F157" t="s">
        <v>142</v>
      </c>
      <c r="G157">
        <v>12.4</v>
      </c>
    </row>
    <row r="158" spans="1:7" x14ac:dyDescent="0.35">
      <c r="A158" t="s">
        <v>192</v>
      </c>
      <c r="B158" t="s">
        <v>157</v>
      </c>
      <c r="C158">
        <v>11.6</v>
      </c>
      <c r="E158" t="s">
        <v>192</v>
      </c>
      <c r="F158" t="s">
        <v>143</v>
      </c>
      <c r="G158">
        <v>12.9</v>
      </c>
    </row>
    <row r="159" spans="1:7" x14ac:dyDescent="0.35">
      <c r="A159" t="s">
        <v>192</v>
      </c>
      <c r="B159" t="s">
        <v>158</v>
      </c>
      <c r="C159">
        <v>11.9</v>
      </c>
      <c r="E159" t="s">
        <v>192</v>
      </c>
      <c r="F159" t="s">
        <v>153</v>
      </c>
      <c r="G159">
        <v>11.3</v>
      </c>
    </row>
    <row r="160" spans="1:7" x14ac:dyDescent="0.35">
      <c r="A160" t="s">
        <v>192</v>
      </c>
      <c r="B160" t="s">
        <v>159</v>
      </c>
      <c r="C160">
        <v>14.2</v>
      </c>
      <c r="E160" t="s">
        <v>192</v>
      </c>
      <c r="F160" t="s">
        <v>157</v>
      </c>
      <c r="G160">
        <v>11.6</v>
      </c>
    </row>
    <row r="161" spans="1:7" x14ac:dyDescent="0.35">
      <c r="A161" t="s">
        <v>191</v>
      </c>
      <c r="B161" t="s">
        <v>160</v>
      </c>
      <c r="C161">
        <v>9.17</v>
      </c>
      <c r="E161" t="s">
        <v>192</v>
      </c>
      <c r="F161" t="s">
        <v>158</v>
      </c>
      <c r="G161">
        <v>11.9</v>
      </c>
    </row>
    <row r="162" spans="1:7" x14ac:dyDescent="0.35">
      <c r="A162" t="s">
        <v>191</v>
      </c>
      <c r="B162" t="s">
        <v>161</v>
      </c>
      <c r="C162">
        <v>10.9</v>
      </c>
      <c r="E162" t="s">
        <v>192</v>
      </c>
      <c r="F162" t="s">
        <v>159</v>
      </c>
      <c r="G162">
        <v>14.2</v>
      </c>
    </row>
    <row r="163" spans="1:7" x14ac:dyDescent="0.35">
      <c r="A163" t="s">
        <v>193</v>
      </c>
      <c r="B163" t="s">
        <v>162</v>
      </c>
      <c r="C163">
        <v>9.83</v>
      </c>
      <c r="E163" t="s">
        <v>192</v>
      </c>
      <c r="F163" t="s">
        <v>172</v>
      </c>
      <c r="G163">
        <v>10.5</v>
      </c>
    </row>
    <row r="164" spans="1:7" x14ac:dyDescent="0.35">
      <c r="A164" t="s">
        <v>191</v>
      </c>
      <c r="B164" t="s">
        <v>163</v>
      </c>
      <c r="C164">
        <v>5.08</v>
      </c>
      <c r="E164" t="s">
        <v>192</v>
      </c>
      <c r="F164" t="s">
        <v>176</v>
      </c>
      <c r="G164">
        <v>13.2</v>
      </c>
    </row>
    <row r="165" spans="1:7" x14ac:dyDescent="0.35">
      <c r="A165" t="s">
        <v>191</v>
      </c>
      <c r="B165" t="s">
        <v>164</v>
      </c>
      <c r="C165">
        <v>7.71</v>
      </c>
      <c r="E165" t="s">
        <v>193</v>
      </c>
      <c r="F165" t="s">
        <v>5</v>
      </c>
      <c r="G165">
        <v>12</v>
      </c>
    </row>
    <row r="166" spans="1:7" x14ac:dyDescent="0.35">
      <c r="A166" t="s">
        <v>190</v>
      </c>
      <c r="B166" t="s">
        <v>165</v>
      </c>
      <c r="C166">
        <v>10.8</v>
      </c>
      <c r="E166" t="s">
        <v>193</v>
      </c>
      <c r="F166" t="s">
        <v>18</v>
      </c>
      <c r="G166">
        <v>10.3</v>
      </c>
    </row>
    <row r="167" spans="1:7" x14ac:dyDescent="0.35">
      <c r="A167" t="s">
        <v>191</v>
      </c>
      <c r="B167" t="s">
        <v>166</v>
      </c>
      <c r="C167">
        <v>11.8</v>
      </c>
      <c r="E167" t="s">
        <v>193</v>
      </c>
      <c r="F167" t="s">
        <v>80</v>
      </c>
      <c r="G167">
        <v>12</v>
      </c>
    </row>
    <row r="168" spans="1:7" x14ac:dyDescent="0.35">
      <c r="A168" t="s">
        <v>191</v>
      </c>
      <c r="B168" t="s">
        <v>167</v>
      </c>
      <c r="C168">
        <v>13.1</v>
      </c>
      <c r="E168" t="s">
        <v>193</v>
      </c>
      <c r="F168" t="s">
        <v>81</v>
      </c>
      <c r="G168">
        <v>8.57</v>
      </c>
    </row>
    <row r="169" spans="1:7" x14ac:dyDescent="0.35">
      <c r="A169" t="s">
        <v>190</v>
      </c>
      <c r="B169" t="s">
        <v>168</v>
      </c>
      <c r="C169">
        <v>8.66</v>
      </c>
      <c r="E169" t="s">
        <v>193</v>
      </c>
      <c r="F169" t="s">
        <v>83</v>
      </c>
      <c r="G169">
        <v>14.3</v>
      </c>
    </row>
    <row r="170" spans="1:7" x14ac:dyDescent="0.35">
      <c r="A170" t="s">
        <v>195</v>
      </c>
      <c r="B170" t="s">
        <v>169</v>
      </c>
      <c r="C170">
        <v>10.9</v>
      </c>
      <c r="E170" t="s">
        <v>193</v>
      </c>
      <c r="F170" t="s">
        <v>86</v>
      </c>
      <c r="G170">
        <v>12.3</v>
      </c>
    </row>
    <row r="171" spans="1:7" x14ac:dyDescent="0.35">
      <c r="A171" t="s">
        <v>194</v>
      </c>
      <c r="B171" t="s">
        <v>170</v>
      </c>
      <c r="C171">
        <v>13.1</v>
      </c>
      <c r="E171" t="s">
        <v>193</v>
      </c>
      <c r="F171" t="s">
        <v>94</v>
      </c>
      <c r="G171">
        <v>11.8</v>
      </c>
    </row>
    <row r="172" spans="1:7" x14ac:dyDescent="0.35">
      <c r="A172" t="s">
        <v>191</v>
      </c>
      <c r="B172" t="s">
        <v>171</v>
      </c>
      <c r="C172">
        <v>11.3</v>
      </c>
      <c r="E172" t="s">
        <v>193</v>
      </c>
      <c r="F172" t="s">
        <v>96</v>
      </c>
      <c r="G172">
        <v>10.6</v>
      </c>
    </row>
    <row r="173" spans="1:7" x14ac:dyDescent="0.35">
      <c r="A173" t="s">
        <v>192</v>
      </c>
      <c r="B173" t="s">
        <v>172</v>
      </c>
      <c r="C173">
        <v>10.5</v>
      </c>
      <c r="E173" t="s">
        <v>193</v>
      </c>
      <c r="F173" t="s">
        <v>130</v>
      </c>
      <c r="G173">
        <v>10.3</v>
      </c>
    </row>
    <row r="174" spans="1:7" x14ac:dyDescent="0.35">
      <c r="A174" t="s">
        <v>190</v>
      </c>
      <c r="B174" t="s">
        <v>173</v>
      </c>
      <c r="C174">
        <v>13.2</v>
      </c>
      <c r="E174" t="s">
        <v>193</v>
      </c>
      <c r="F174" t="s">
        <v>140</v>
      </c>
      <c r="G174">
        <v>11.1</v>
      </c>
    </row>
    <row r="175" spans="1:7" x14ac:dyDescent="0.35">
      <c r="A175" t="s">
        <v>191</v>
      </c>
      <c r="B175" t="s">
        <v>174</v>
      </c>
      <c r="C175">
        <v>7.67</v>
      </c>
      <c r="E175" t="s">
        <v>193</v>
      </c>
      <c r="F175" t="s">
        <v>141</v>
      </c>
      <c r="G175">
        <v>8.81</v>
      </c>
    </row>
    <row r="176" spans="1:7" x14ac:dyDescent="0.35">
      <c r="A176" t="s">
        <v>191</v>
      </c>
      <c r="B176" t="s">
        <v>175</v>
      </c>
      <c r="C176">
        <v>7.75</v>
      </c>
      <c r="E176" t="s">
        <v>193</v>
      </c>
      <c r="F176" t="s">
        <v>145</v>
      </c>
      <c r="G176">
        <v>11.9</v>
      </c>
    </row>
    <row r="177" spans="1:7" x14ac:dyDescent="0.35">
      <c r="A177" t="s">
        <v>192</v>
      </c>
      <c r="B177" t="s">
        <v>176</v>
      </c>
      <c r="C177">
        <v>13.2</v>
      </c>
      <c r="E177" t="s">
        <v>193</v>
      </c>
      <c r="F177" t="s">
        <v>162</v>
      </c>
      <c r="G177">
        <v>9.83</v>
      </c>
    </row>
    <row r="178" spans="1:7" x14ac:dyDescent="0.35">
      <c r="A178" t="s">
        <v>194</v>
      </c>
      <c r="B178" t="s">
        <v>177</v>
      </c>
      <c r="C178">
        <v>10.4</v>
      </c>
      <c r="E178" t="s">
        <v>193</v>
      </c>
      <c r="F178" t="s">
        <v>185</v>
      </c>
      <c r="G178">
        <v>8.11</v>
      </c>
    </row>
    <row r="179" spans="1:7" x14ac:dyDescent="0.35">
      <c r="A179" t="s">
        <v>194</v>
      </c>
      <c r="B179" t="s">
        <v>178</v>
      </c>
      <c r="C179">
        <v>13.4</v>
      </c>
      <c r="E179" t="s">
        <v>195</v>
      </c>
      <c r="F179" t="s">
        <v>9</v>
      </c>
      <c r="G179">
        <v>14.7</v>
      </c>
    </row>
    <row r="180" spans="1:7" x14ac:dyDescent="0.35">
      <c r="A180" t="s">
        <v>190</v>
      </c>
      <c r="B180" t="s">
        <v>179</v>
      </c>
      <c r="C180">
        <v>12.1</v>
      </c>
      <c r="E180" t="s">
        <v>195</v>
      </c>
      <c r="F180" t="s">
        <v>58</v>
      </c>
      <c r="G180">
        <v>11.8</v>
      </c>
    </row>
    <row r="181" spans="1:7" x14ac:dyDescent="0.35">
      <c r="A181" t="s">
        <v>194</v>
      </c>
      <c r="B181" t="s">
        <v>180</v>
      </c>
      <c r="C181">
        <v>11.2</v>
      </c>
      <c r="E181" t="s">
        <v>195</v>
      </c>
      <c r="F181" t="s">
        <v>60</v>
      </c>
      <c r="G181">
        <v>13.5</v>
      </c>
    </row>
    <row r="182" spans="1:7" x14ac:dyDescent="0.35">
      <c r="A182" t="s">
        <v>194</v>
      </c>
      <c r="B182" t="s">
        <v>181</v>
      </c>
      <c r="C182">
        <v>10.5</v>
      </c>
      <c r="E182" t="s">
        <v>195</v>
      </c>
      <c r="F182" t="s">
        <v>92</v>
      </c>
      <c r="G182">
        <v>9.7100000000000009</v>
      </c>
    </row>
    <row r="183" spans="1:7" x14ac:dyDescent="0.35">
      <c r="A183" t="s">
        <v>190</v>
      </c>
      <c r="B183" t="s">
        <v>182</v>
      </c>
      <c r="C183">
        <v>9.9</v>
      </c>
      <c r="E183" t="s">
        <v>195</v>
      </c>
      <c r="F183" t="s">
        <v>110</v>
      </c>
      <c r="G183">
        <v>9.34</v>
      </c>
    </row>
    <row r="184" spans="1:7" x14ac:dyDescent="0.35">
      <c r="A184" t="s">
        <v>195</v>
      </c>
      <c r="B184" t="s">
        <v>183</v>
      </c>
      <c r="C184">
        <v>9.2899999999999991</v>
      </c>
      <c r="E184" t="s">
        <v>195</v>
      </c>
      <c r="F184" t="s">
        <v>129</v>
      </c>
      <c r="G184">
        <v>14.3</v>
      </c>
    </row>
    <row r="185" spans="1:7" x14ac:dyDescent="0.35">
      <c r="A185" t="s">
        <v>195</v>
      </c>
      <c r="B185" t="s">
        <v>184</v>
      </c>
      <c r="C185">
        <v>12.9</v>
      </c>
      <c r="E185" t="s">
        <v>195</v>
      </c>
      <c r="F185" t="s">
        <v>135</v>
      </c>
      <c r="G185">
        <v>8.36</v>
      </c>
    </row>
    <row r="186" spans="1:7" x14ac:dyDescent="0.35">
      <c r="A186" t="s">
        <v>193</v>
      </c>
      <c r="B186" t="s">
        <v>185</v>
      </c>
      <c r="C186">
        <v>8.11</v>
      </c>
      <c r="E186" t="s">
        <v>195</v>
      </c>
      <c r="F186" t="s">
        <v>149</v>
      </c>
      <c r="G186">
        <v>9.4</v>
      </c>
    </row>
    <row r="187" spans="1:7" x14ac:dyDescent="0.35">
      <c r="A187" t="s">
        <v>191</v>
      </c>
      <c r="B187" t="s">
        <v>186</v>
      </c>
      <c r="C187">
        <v>10.8</v>
      </c>
      <c r="E187" t="s">
        <v>195</v>
      </c>
      <c r="F187" t="s">
        <v>169</v>
      </c>
      <c r="G187">
        <v>10.9</v>
      </c>
    </row>
    <row r="188" spans="1:7" x14ac:dyDescent="0.35">
      <c r="A188" t="s">
        <v>191</v>
      </c>
      <c r="B188" t="s">
        <v>187</v>
      </c>
      <c r="C188">
        <v>8.2899999999999991</v>
      </c>
      <c r="E188" t="s">
        <v>195</v>
      </c>
      <c r="F188" t="s">
        <v>183</v>
      </c>
      <c r="G188">
        <v>9.2899999999999991</v>
      </c>
    </row>
    <row r="189" spans="1:7" x14ac:dyDescent="0.35">
      <c r="A189" t="s">
        <v>191</v>
      </c>
      <c r="B189" t="s">
        <v>188</v>
      </c>
      <c r="C189">
        <v>10.5</v>
      </c>
      <c r="E189" t="s">
        <v>195</v>
      </c>
      <c r="F189" t="s">
        <v>184</v>
      </c>
      <c r="G189">
        <v>12.9</v>
      </c>
    </row>
  </sheetData>
  <sortState xmlns:xlrd2="http://schemas.microsoft.com/office/spreadsheetml/2017/richdata2" ref="E2:G189">
    <sortCondition ref="E2:E189"/>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89"/>
  <sheetViews>
    <sheetView tabSelected="1" workbookViewId="0">
      <selection activeCell="L25" sqref="L25"/>
    </sheetView>
  </sheetViews>
  <sheetFormatPr defaultRowHeight="14.5" x14ac:dyDescent="0.35"/>
  <cols>
    <col min="1" max="1" width="27.453125" customWidth="1"/>
    <col min="4" max="4" width="18.1796875" customWidth="1"/>
  </cols>
  <sheetData>
    <row r="1" spans="1:15" x14ac:dyDescent="0.35">
      <c r="A1" t="s">
        <v>0</v>
      </c>
      <c r="B1">
        <v>2015</v>
      </c>
      <c r="D1" s="1" t="s">
        <v>197</v>
      </c>
      <c r="G1" s="15" t="s">
        <v>239</v>
      </c>
      <c r="H1" s="16"/>
      <c r="I1" s="16"/>
      <c r="J1" s="16"/>
      <c r="K1" s="16"/>
      <c r="L1" s="16"/>
      <c r="M1" s="17"/>
    </row>
    <row r="2" spans="1:15" x14ac:dyDescent="0.35">
      <c r="A2" t="s">
        <v>1</v>
      </c>
      <c r="B2">
        <v>5.27</v>
      </c>
      <c r="D2" s="1" t="s">
        <v>198</v>
      </c>
      <c r="E2">
        <f>AVERAGE(B2:B189)</f>
        <v>10.177393617021275</v>
      </c>
      <c r="G2" s="18"/>
      <c r="H2" s="19"/>
      <c r="I2" s="19"/>
      <c r="J2" s="19"/>
      <c r="K2" s="19"/>
      <c r="L2" s="19"/>
      <c r="M2" s="20"/>
      <c r="O2">
        <v>0</v>
      </c>
    </row>
    <row r="3" spans="1:15" x14ac:dyDescent="0.35">
      <c r="A3" t="s">
        <v>2</v>
      </c>
      <c r="B3">
        <v>6.14</v>
      </c>
      <c r="D3" s="1" t="s">
        <v>199</v>
      </c>
      <c r="E3">
        <f>_xlfn.STDEV.P(B2:B189)</f>
        <v>2.6318873404318133</v>
      </c>
      <c r="G3" s="18"/>
      <c r="H3" s="19"/>
      <c r="I3" s="19"/>
      <c r="J3" s="19"/>
      <c r="K3" s="19"/>
      <c r="L3" s="19"/>
      <c r="M3" s="20"/>
      <c r="O3">
        <v>1</v>
      </c>
    </row>
    <row r="4" spans="1:15" x14ac:dyDescent="0.35">
      <c r="A4" t="s">
        <v>3</v>
      </c>
      <c r="B4">
        <v>11.2</v>
      </c>
      <c r="D4" s="1" t="s">
        <v>200</v>
      </c>
      <c r="E4">
        <f>MIN(B2:B189)</f>
        <v>3.02</v>
      </c>
      <c r="G4" s="18"/>
      <c r="H4" s="19"/>
      <c r="I4" s="19"/>
      <c r="J4" s="19"/>
      <c r="K4" s="19"/>
      <c r="L4" s="19"/>
      <c r="M4" s="20"/>
      <c r="O4">
        <v>2</v>
      </c>
    </row>
    <row r="5" spans="1:15" x14ac:dyDescent="0.35">
      <c r="A5" t="s">
        <v>4</v>
      </c>
      <c r="B5">
        <v>14.9</v>
      </c>
      <c r="D5" s="1" t="s">
        <v>201</v>
      </c>
      <c r="E5">
        <f>_xlfn.QUARTILE.EXC(B2:B189,1)</f>
        <v>8.2899999999999991</v>
      </c>
      <c r="G5" s="18"/>
      <c r="H5" s="19"/>
      <c r="I5" s="19"/>
      <c r="J5" s="19"/>
      <c r="K5" s="19"/>
      <c r="L5" s="19"/>
      <c r="M5" s="20"/>
      <c r="O5">
        <v>3</v>
      </c>
    </row>
    <row r="6" spans="1:15" x14ac:dyDescent="0.35">
      <c r="A6" t="s">
        <v>5</v>
      </c>
      <c r="B6">
        <v>12</v>
      </c>
      <c r="D6" s="1" t="s">
        <v>202</v>
      </c>
      <c r="E6">
        <f>_xlfn.QUARTILE.EXC(B2:B189,2)</f>
        <v>10.6</v>
      </c>
      <c r="G6" s="18"/>
      <c r="H6" s="19"/>
      <c r="I6" s="19"/>
      <c r="J6" s="19"/>
      <c r="K6" s="19"/>
      <c r="L6" s="19"/>
      <c r="M6" s="20"/>
      <c r="O6">
        <v>4</v>
      </c>
    </row>
    <row r="7" spans="1:15" x14ac:dyDescent="0.35">
      <c r="A7" t="s">
        <v>6</v>
      </c>
      <c r="B7">
        <v>11.7</v>
      </c>
      <c r="D7" s="1" t="s">
        <v>203</v>
      </c>
      <c r="E7">
        <f>_xlfn.QUARTILE.EXC(B2:B189,3)</f>
        <v>12.3</v>
      </c>
      <c r="G7" s="18"/>
      <c r="H7" s="19"/>
      <c r="I7" s="19"/>
      <c r="J7" s="19"/>
      <c r="K7" s="19"/>
      <c r="L7" s="19"/>
      <c r="M7" s="20"/>
      <c r="O7">
        <v>5</v>
      </c>
    </row>
    <row r="8" spans="1:15" x14ac:dyDescent="0.35">
      <c r="A8" t="s">
        <v>7</v>
      </c>
      <c r="B8">
        <v>11.6</v>
      </c>
      <c r="D8" s="1" t="s">
        <v>204</v>
      </c>
      <c r="E8">
        <f>MAX(B2:B189)</f>
        <v>15.2</v>
      </c>
      <c r="G8" s="18"/>
      <c r="H8" s="19"/>
      <c r="I8" s="19"/>
      <c r="J8" s="19"/>
      <c r="K8" s="19"/>
      <c r="L8" s="19"/>
      <c r="M8" s="20"/>
      <c r="O8">
        <v>6</v>
      </c>
    </row>
    <row r="9" spans="1:15" ht="15" thickBot="1" x14ac:dyDescent="0.4">
      <c r="A9" t="s">
        <v>8</v>
      </c>
      <c r="B9">
        <v>13.5</v>
      </c>
      <c r="D9" s="1" t="s">
        <v>205</v>
      </c>
      <c r="E9">
        <f>E8-E4</f>
        <v>12.18</v>
      </c>
      <c r="G9" s="21"/>
      <c r="H9" s="22"/>
      <c r="I9" s="22"/>
      <c r="J9" s="22"/>
      <c r="K9" s="22"/>
      <c r="L9" s="22"/>
      <c r="M9" s="23"/>
      <c r="O9">
        <v>7</v>
      </c>
    </row>
    <row r="10" spans="1:15" x14ac:dyDescent="0.35">
      <c r="A10" t="s">
        <v>9</v>
      </c>
      <c r="B10">
        <v>14.7</v>
      </c>
      <c r="D10" s="1" t="s">
        <v>206</v>
      </c>
      <c r="E10">
        <f>E7-E5</f>
        <v>4.0100000000000016</v>
      </c>
      <c r="G10" s="14"/>
      <c r="H10" s="14"/>
      <c r="I10" s="14"/>
      <c r="J10" s="14"/>
      <c r="K10" s="14"/>
      <c r="L10" s="14"/>
      <c r="M10" s="14"/>
      <c r="O10">
        <v>8</v>
      </c>
    </row>
    <row r="11" spans="1:15" x14ac:dyDescent="0.35">
      <c r="A11" t="s">
        <v>10</v>
      </c>
      <c r="B11">
        <v>11.9</v>
      </c>
      <c r="D11" s="1" t="s">
        <v>207</v>
      </c>
      <c r="E11">
        <f>E5-1.5*E10</f>
        <v>2.2749999999999968</v>
      </c>
      <c r="F11" t="s">
        <v>210</v>
      </c>
      <c r="O11">
        <v>9</v>
      </c>
    </row>
    <row r="12" spans="1:15" x14ac:dyDescent="0.35">
      <c r="A12" t="s">
        <v>11</v>
      </c>
      <c r="B12">
        <v>12.3</v>
      </c>
      <c r="D12" s="1" t="s">
        <v>208</v>
      </c>
      <c r="E12">
        <f>E7+1.5*E10</f>
        <v>18.315000000000005</v>
      </c>
      <c r="F12" t="s">
        <v>209</v>
      </c>
      <c r="O12">
        <v>10</v>
      </c>
    </row>
    <row r="13" spans="1:15" x14ac:dyDescent="0.35">
      <c r="A13" t="s">
        <v>12</v>
      </c>
      <c r="B13">
        <v>5.56</v>
      </c>
      <c r="O13">
        <v>11</v>
      </c>
    </row>
    <row r="14" spans="1:15" x14ac:dyDescent="0.35">
      <c r="A14" t="s">
        <v>13</v>
      </c>
      <c r="B14">
        <v>13.2</v>
      </c>
      <c r="O14">
        <v>12</v>
      </c>
    </row>
    <row r="15" spans="1:15" ht="15" thickBot="1" x14ac:dyDescent="0.4">
      <c r="A15" t="s">
        <v>14</v>
      </c>
      <c r="B15">
        <v>6.55</v>
      </c>
      <c r="O15">
        <v>13</v>
      </c>
    </row>
    <row r="16" spans="1:15" x14ac:dyDescent="0.35">
      <c r="A16" t="s">
        <v>15</v>
      </c>
      <c r="B16">
        <v>3.76</v>
      </c>
      <c r="E16" s="5" t="s">
        <v>233</v>
      </c>
      <c r="F16" s="5" t="s">
        <v>232</v>
      </c>
      <c r="O16">
        <v>14</v>
      </c>
    </row>
    <row r="17" spans="1:15" x14ac:dyDescent="0.35">
      <c r="A17" t="s">
        <v>16</v>
      </c>
      <c r="B17">
        <v>7.13</v>
      </c>
      <c r="E17" s="2">
        <v>1</v>
      </c>
      <c r="F17" s="3">
        <v>0</v>
      </c>
      <c r="O17">
        <v>15</v>
      </c>
    </row>
    <row r="18" spans="1:15" x14ac:dyDescent="0.35">
      <c r="A18" t="s">
        <v>17</v>
      </c>
      <c r="B18">
        <v>11.4</v>
      </c>
      <c r="E18" s="2">
        <v>2</v>
      </c>
      <c r="F18" s="3">
        <v>0</v>
      </c>
      <c r="O18">
        <v>16</v>
      </c>
    </row>
    <row r="19" spans="1:15" x14ac:dyDescent="0.35">
      <c r="A19" t="s">
        <v>18</v>
      </c>
      <c r="B19">
        <v>10.3</v>
      </c>
      <c r="E19" s="2">
        <v>3</v>
      </c>
      <c r="F19" s="3">
        <v>0</v>
      </c>
    </row>
    <row r="20" spans="1:15" x14ac:dyDescent="0.35">
      <c r="A20" t="s">
        <v>19</v>
      </c>
      <c r="B20">
        <v>12.7</v>
      </c>
      <c r="E20" s="2">
        <v>4</v>
      </c>
      <c r="F20" s="3">
        <v>4</v>
      </c>
    </row>
    <row r="21" spans="1:15" x14ac:dyDescent="0.35">
      <c r="A21" t="s">
        <v>20</v>
      </c>
      <c r="B21">
        <v>11</v>
      </c>
      <c r="E21" s="2">
        <v>5</v>
      </c>
      <c r="F21" s="3">
        <v>3</v>
      </c>
    </row>
    <row r="22" spans="1:15" x14ac:dyDescent="0.35">
      <c r="A22" t="s">
        <v>21</v>
      </c>
      <c r="B22">
        <v>12.6</v>
      </c>
      <c r="E22" s="2">
        <v>6</v>
      </c>
      <c r="F22" s="3">
        <v>7</v>
      </c>
    </row>
    <row r="23" spans="1:15" x14ac:dyDescent="0.35">
      <c r="A23" t="s">
        <v>22</v>
      </c>
      <c r="B23">
        <v>9.84</v>
      </c>
      <c r="E23" s="2">
        <v>7</v>
      </c>
      <c r="F23" s="3">
        <v>10</v>
      </c>
    </row>
    <row r="24" spans="1:15" x14ac:dyDescent="0.35">
      <c r="A24" t="s">
        <v>23</v>
      </c>
      <c r="B24">
        <v>10.8</v>
      </c>
      <c r="E24" s="2">
        <v>8</v>
      </c>
      <c r="F24" s="3">
        <v>17</v>
      </c>
    </row>
    <row r="25" spans="1:15" x14ac:dyDescent="0.35">
      <c r="A25" t="s">
        <v>24</v>
      </c>
      <c r="B25">
        <v>8.2100000000000009</v>
      </c>
      <c r="E25" s="2">
        <v>9</v>
      </c>
      <c r="F25" s="3">
        <v>19</v>
      </c>
    </row>
    <row r="26" spans="1:15" x14ac:dyDescent="0.35">
      <c r="A26" t="s">
        <v>25</v>
      </c>
      <c r="B26">
        <v>11.2</v>
      </c>
      <c r="E26" s="2">
        <v>10</v>
      </c>
      <c r="F26" s="3">
        <v>21</v>
      </c>
    </row>
    <row r="27" spans="1:15" x14ac:dyDescent="0.35">
      <c r="A27" t="s">
        <v>26</v>
      </c>
      <c r="B27">
        <v>15.2</v>
      </c>
      <c r="E27" s="2">
        <v>11</v>
      </c>
      <c r="F27" s="3">
        <v>24</v>
      </c>
    </row>
    <row r="28" spans="1:15" x14ac:dyDescent="0.35">
      <c r="A28" t="s">
        <v>27</v>
      </c>
      <c r="B28">
        <v>7.51</v>
      </c>
      <c r="E28" s="2">
        <v>12</v>
      </c>
      <c r="F28" s="3">
        <v>30</v>
      </c>
    </row>
    <row r="29" spans="1:15" x14ac:dyDescent="0.35">
      <c r="A29" t="s">
        <v>28</v>
      </c>
      <c r="B29">
        <v>8.4</v>
      </c>
      <c r="E29" s="2">
        <v>13</v>
      </c>
      <c r="F29" s="3">
        <v>27</v>
      </c>
    </row>
    <row r="30" spans="1:15" x14ac:dyDescent="0.35">
      <c r="A30" t="s">
        <v>29</v>
      </c>
      <c r="B30">
        <v>6.79</v>
      </c>
      <c r="E30" s="2">
        <v>14</v>
      </c>
      <c r="F30" s="3">
        <v>16</v>
      </c>
    </row>
    <row r="31" spans="1:15" x14ac:dyDescent="0.35">
      <c r="A31" t="s">
        <v>30</v>
      </c>
      <c r="B31">
        <v>14.3</v>
      </c>
      <c r="E31" s="2">
        <v>15</v>
      </c>
      <c r="F31" s="3">
        <v>8</v>
      </c>
    </row>
    <row r="32" spans="1:15" x14ac:dyDescent="0.35">
      <c r="A32" t="s">
        <v>31</v>
      </c>
      <c r="B32">
        <v>11.5</v>
      </c>
      <c r="E32" s="2">
        <v>16</v>
      </c>
      <c r="F32" s="3">
        <v>1</v>
      </c>
    </row>
    <row r="33" spans="1:6" ht="15" thickBot="1" x14ac:dyDescent="0.4">
      <c r="A33" t="s">
        <v>32</v>
      </c>
      <c r="B33">
        <v>12.7</v>
      </c>
      <c r="E33" s="4" t="s">
        <v>231</v>
      </c>
      <c r="F33" s="4">
        <v>0</v>
      </c>
    </row>
    <row r="34" spans="1:6" x14ac:dyDescent="0.35">
      <c r="A34" t="s">
        <v>33</v>
      </c>
      <c r="B34">
        <v>11.2</v>
      </c>
    </row>
    <row r="35" spans="1:6" x14ac:dyDescent="0.35">
      <c r="A35" t="s">
        <v>34</v>
      </c>
      <c r="B35">
        <v>6.59</v>
      </c>
    </row>
    <row r="36" spans="1:6" x14ac:dyDescent="0.35">
      <c r="A36" t="s">
        <v>35</v>
      </c>
      <c r="B36">
        <v>8.67</v>
      </c>
    </row>
    <row r="37" spans="1:6" x14ac:dyDescent="0.35">
      <c r="A37" t="s">
        <v>36</v>
      </c>
      <c r="B37">
        <v>7.81</v>
      </c>
    </row>
    <row r="38" spans="1:6" x14ac:dyDescent="0.35">
      <c r="A38" t="s">
        <v>37</v>
      </c>
      <c r="B38">
        <v>8.9700000000000006</v>
      </c>
    </row>
    <row r="39" spans="1:6" x14ac:dyDescent="0.35">
      <c r="A39" t="s">
        <v>38</v>
      </c>
      <c r="B39">
        <v>10.1</v>
      </c>
    </row>
    <row r="40" spans="1:6" x14ac:dyDescent="0.35">
      <c r="A40" t="s">
        <v>39</v>
      </c>
      <c r="B40">
        <v>7.38</v>
      </c>
    </row>
    <row r="41" spans="1:6" x14ac:dyDescent="0.35">
      <c r="A41" t="s">
        <v>40</v>
      </c>
      <c r="B41">
        <v>8.14</v>
      </c>
    </row>
    <row r="42" spans="1:6" x14ac:dyDescent="0.35">
      <c r="A42" t="s">
        <v>41</v>
      </c>
      <c r="B42">
        <v>9.93</v>
      </c>
    </row>
    <row r="43" spans="1:6" x14ac:dyDescent="0.35">
      <c r="A43" t="s">
        <v>42</v>
      </c>
      <c r="B43">
        <v>12.6</v>
      </c>
    </row>
    <row r="44" spans="1:6" x14ac:dyDescent="0.35">
      <c r="A44" t="s">
        <v>43</v>
      </c>
      <c r="B44">
        <v>13.3</v>
      </c>
    </row>
    <row r="45" spans="1:6" x14ac:dyDescent="0.35">
      <c r="A45" t="s">
        <v>44</v>
      </c>
      <c r="B45">
        <v>12.6</v>
      </c>
    </row>
    <row r="46" spans="1:6" x14ac:dyDescent="0.35">
      <c r="A46" t="s">
        <v>45</v>
      </c>
      <c r="B46">
        <v>12.7</v>
      </c>
    </row>
    <row r="47" spans="1:6" x14ac:dyDescent="0.35">
      <c r="A47" t="s">
        <v>46</v>
      </c>
      <c r="B47">
        <v>9.18</v>
      </c>
    </row>
    <row r="48" spans="1:6" x14ac:dyDescent="0.35">
      <c r="A48" t="s">
        <v>47</v>
      </c>
      <c r="B48">
        <v>12.3</v>
      </c>
    </row>
    <row r="49" spans="1:2" x14ac:dyDescent="0.35">
      <c r="A49" t="s">
        <v>48</v>
      </c>
      <c r="B49">
        <v>12.9</v>
      </c>
    </row>
    <row r="50" spans="1:2" x14ac:dyDescent="0.35">
      <c r="A50" t="s">
        <v>49</v>
      </c>
      <c r="B50">
        <v>9.73</v>
      </c>
    </row>
    <row r="51" spans="1:2" x14ac:dyDescent="0.35">
      <c r="A51" t="s">
        <v>50</v>
      </c>
      <c r="B51">
        <v>9.42</v>
      </c>
    </row>
    <row r="52" spans="1:2" x14ac:dyDescent="0.35">
      <c r="A52" t="s">
        <v>51</v>
      </c>
      <c r="B52">
        <v>10.3</v>
      </c>
    </row>
    <row r="53" spans="1:2" x14ac:dyDescent="0.35">
      <c r="A53" t="s">
        <v>52</v>
      </c>
      <c r="B53">
        <v>10.6</v>
      </c>
    </row>
    <row r="54" spans="1:2" x14ac:dyDescent="0.35">
      <c r="A54" t="s">
        <v>53</v>
      </c>
      <c r="B54">
        <v>6.93</v>
      </c>
    </row>
    <row r="55" spans="1:2" x14ac:dyDescent="0.35">
      <c r="A55" t="s">
        <v>54</v>
      </c>
      <c r="B55">
        <v>12.6</v>
      </c>
    </row>
    <row r="56" spans="1:2" x14ac:dyDescent="0.35">
      <c r="A56" t="s">
        <v>55</v>
      </c>
      <c r="B56">
        <v>10.6</v>
      </c>
    </row>
    <row r="57" spans="1:2" x14ac:dyDescent="0.35">
      <c r="A57" t="s">
        <v>56</v>
      </c>
      <c r="B57">
        <v>6.54</v>
      </c>
    </row>
    <row r="58" spans="1:2" x14ac:dyDescent="0.35">
      <c r="A58" t="s">
        <v>57</v>
      </c>
      <c r="B58">
        <v>12.5</v>
      </c>
    </row>
    <row r="59" spans="1:2" x14ac:dyDescent="0.35">
      <c r="A59" t="s">
        <v>58</v>
      </c>
      <c r="B59">
        <v>11.8</v>
      </c>
    </row>
    <row r="60" spans="1:2" x14ac:dyDescent="0.35">
      <c r="A60" t="s">
        <v>59</v>
      </c>
      <c r="B60">
        <v>12.5</v>
      </c>
    </row>
    <row r="61" spans="1:2" x14ac:dyDescent="0.35">
      <c r="A61" t="s">
        <v>60</v>
      </c>
      <c r="B61">
        <v>13.5</v>
      </c>
    </row>
    <row r="62" spans="1:2" x14ac:dyDescent="0.35">
      <c r="A62" t="s">
        <v>61</v>
      </c>
      <c r="B62">
        <v>9.58</v>
      </c>
    </row>
    <row r="63" spans="1:2" x14ac:dyDescent="0.35">
      <c r="A63" t="s">
        <v>62</v>
      </c>
      <c r="B63">
        <v>13.9</v>
      </c>
    </row>
    <row r="64" spans="1:2" x14ac:dyDescent="0.35">
      <c r="A64" t="s">
        <v>63</v>
      </c>
      <c r="B64">
        <v>12.9</v>
      </c>
    </row>
    <row r="65" spans="1:2" x14ac:dyDescent="0.35">
      <c r="A65" t="s">
        <v>64</v>
      </c>
      <c r="B65">
        <v>8.56</v>
      </c>
    </row>
    <row r="66" spans="1:2" x14ac:dyDescent="0.35">
      <c r="A66" t="s">
        <v>65</v>
      </c>
      <c r="B66">
        <v>5.7</v>
      </c>
    </row>
    <row r="67" spans="1:2" x14ac:dyDescent="0.35">
      <c r="A67" t="s">
        <v>66</v>
      </c>
      <c r="B67">
        <v>6.87</v>
      </c>
    </row>
    <row r="68" spans="1:2" x14ac:dyDescent="0.35">
      <c r="A68" t="s">
        <v>67</v>
      </c>
      <c r="B68">
        <v>4.96</v>
      </c>
    </row>
    <row r="69" spans="1:2" x14ac:dyDescent="0.35">
      <c r="A69" t="s">
        <v>68</v>
      </c>
      <c r="B69">
        <v>8.33</v>
      </c>
    </row>
    <row r="70" spans="1:2" x14ac:dyDescent="0.35">
      <c r="A70" t="s">
        <v>69</v>
      </c>
      <c r="B70">
        <v>12.9</v>
      </c>
    </row>
    <row r="71" spans="1:2" x14ac:dyDescent="0.35">
      <c r="A71" t="s">
        <v>70</v>
      </c>
      <c r="B71">
        <v>11.2</v>
      </c>
    </row>
    <row r="72" spans="1:2" x14ac:dyDescent="0.35">
      <c r="A72" t="s">
        <v>71</v>
      </c>
      <c r="B72">
        <v>7.9</v>
      </c>
    </row>
    <row r="73" spans="1:2" x14ac:dyDescent="0.35">
      <c r="A73" t="s">
        <v>72</v>
      </c>
      <c r="B73">
        <v>10.6</v>
      </c>
    </row>
    <row r="74" spans="1:2" x14ac:dyDescent="0.35">
      <c r="A74" t="s">
        <v>73</v>
      </c>
      <c r="B74">
        <v>8.2899999999999991</v>
      </c>
    </row>
    <row r="75" spans="1:2" x14ac:dyDescent="0.35">
      <c r="A75" t="s">
        <v>74</v>
      </c>
      <c r="B75">
        <v>10.5</v>
      </c>
    </row>
    <row r="76" spans="1:2" x14ac:dyDescent="0.35">
      <c r="A76" t="s">
        <v>75</v>
      </c>
      <c r="B76">
        <v>7.72</v>
      </c>
    </row>
    <row r="77" spans="1:2" x14ac:dyDescent="0.35">
      <c r="A77" t="s">
        <v>76</v>
      </c>
      <c r="B77">
        <v>12.7</v>
      </c>
    </row>
    <row r="78" spans="1:2" x14ac:dyDescent="0.35">
      <c r="A78" t="s">
        <v>77</v>
      </c>
      <c r="B78">
        <v>9.83</v>
      </c>
    </row>
    <row r="79" spans="1:2" x14ac:dyDescent="0.35">
      <c r="A79" t="s">
        <v>78</v>
      </c>
      <c r="B79">
        <v>8.99</v>
      </c>
    </row>
    <row r="80" spans="1:2" x14ac:dyDescent="0.35">
      <c r="A80" t="s">
        <v>79</v>
      </c>
      <c r="B80">
        <v>13.7</v>
      </c>
    </row>
    <row r="81" spans="1:2" x14ac:dyDescent="0.35">
      <c r="A81" t="s">
        <v>80</v>
      </c>
      <c r="B81">
        <v>12</v>
      </c>
    </row>
    <row r="82" spans="1:2" x14ac:dyDescent="0.35">
      <c r="A82" t="s">
        <v>81</v>
      </c>
      <c r="B82">
        <v>8.57</v>
      </c>
    </row>
    <row r="83" spans="1:2" x14ac:dyDescent="0.35">
      <c r="A83" t="s">
        <v>82</v>
      </c>
      <c r="B83">
        <v>11.5</v>
      </c>
    </row>
    <row r="84" spans="1:2" x14ac:dyDescent="0.35">
      <c r="A84" t="s">
        <v>83</v>
      </c>
      <c r="B84">
        <v>14.3</v>
      </c>
    </row>
    <row r="85" spans="1:2" x14ac:dyDescent="0.35">
      <c r="A85" t="s">
        <v>84</v>
      </c>
      <c r="B85">
        <v>13.2</v>
      </c>
    </row>
    <row r="86" spans="1:2" x14ac:dyDescent="0.35">
      <c r="A86" t="s">
        <v>85</v>
      </c>
      <c r="B86">
        <v>12.3</v>
      </c>
    </row>
    <row r="87" spans="1:2" x14ac:dyDescent="0.35">
      <c r="A87" t="s">
        <v>86</v>
      </c>
      <c r="B87">
        <v>12.3</v>
      </c>
    </row>
    <row r="88" spans="1:2" x14ac:dyDescent="0.35">
      <c r="A88" t="s">
        <v>87</v>
      </c>
      <c r="B88">
        <v>14.7</v>
      </c>
    </row>
    <row r="89" spans="1:2" x14ac:dyDescent="0.35">
      <c r="A89" t="s">
        <v>88</v>
      </c>
      <c r="B89">
        <v>12.4</v>
      </c>
    </row>
    <row r="90" spans="1:2" x14ac:dyDescent="0.35">
      <c r="A90" t="s">
        <v>89</v>
      </c>
      <c r="B90">
        <v>9.06</v>
      </c>
    </row>
    <row r="91" spans="1:2" x14ac:dyDescent="0.35">
      <c r="A91" t="s">
        <v>90</v>
      </c>
      <c r="B91">
        <v>12.4</v>
      </c>
    </row>
    <row r="92" spans="1:2" x14ac:dyDescent="0.35">
      <c r="A92" t="s">
        <v>91</v>
      </c>
      <c r="B92">
        <v>7.52</v>
      </c>
    </row>
    <row r="93" spans="1:2" x14ac:dyDescent="0.35">
      <c r="A93" t="s">
        <v>92</v>
      </c>
      <c r="B93">
        <v>9.7100000000000009</v>
      </c>
    </row>
    <row r="94" spans="1:2" x14ac:dyDescent="0.35">
      <c r="A94" t="s">
        <v>93</v>
      </c>
      <c r="B94">
        <v>13.9</v>
      </c>
    </row>
    <row r="95" spans="1:2" x14ac:dyDescent="0.35">
      <c r="A95" t="s">
        <v>94</v>
      </c>
      <c r="B95">
        <v>11.8</v>
      </c>
    </row>
    <row r="96" spans="1:2" x14ac:dyDescent="0.35">
      <c r="A96" t="s">
        <v>95</v>
      </c>
      <c r="B96">
        <v>7.43</v>
      </c>
    </row>
    <row r="97" spans="1:2" x14ac:dyDescent="0.35">
      <c r="A97" t="s">
        <v>96</v>
      </c>
      <c r="B97">
        <v>10.6</v>
      </c>
    </row>
    <row r="98" spans="1:2" x14ac:dyDescent="0.35">
      <c r="A98" t="s">
        <v>97</v>
      </c>
      <c r="B98">
        <v>6.46</v>
      </c>
    </row>
    <row r="99" spans="1:2" x14ac:dyDescent="0.35">
      <c r="A99" t="s">
        <v>98</v>
      </c>
      <c r="B99">
        <v>9.61</v>
      </c>
    </row>
    <row r="100" spans="1:2" x14ac:dyDescent="0.35">
      <c r="A100" t="s">
        <v>99</v>
      </c>
      <c r="B100">
        <v>11.3</v>
      </c>
    </row>
    <row r="101" spans="1:2" x14ac:dyDescent="0.35">
      <c r="A101" t="s">
        <v>100</v>
      </c>
      <c r="B101">
        <v>11.4</v>
      </c>
    </row>
    <row r="102" spans="1:2" x14ac:dyDescent="0.35">
      <c r="A102" t="s">
        <v>101</v>
      </c>
      <c r="B102">
        <v>8.39</v>
      </c>
    </row>
    <row r="103" spans="1:2" x14ac:dyDescent="0.35">
      <c r="A103" t="s">
        <v>102</v>
      </c>
      <c r="B103">
        <v>11.6</v>
      </c>
    </row>
    <row r="104" spans="1:2" x14ac:dyDescent="0.35">
      <c r="A104" t="s">
        <v>103</v>
      </c>
      <c r="B104">
        <v>12</v>
      </c>
    </row>
    <row r="105" spans="1:2" x14ac:dyDescent="0.35">
      <c r="A105" t="s">
        <v>104</v>
      </c>
      <c r="B105">
        <v>11.8</v>
      </c>
    </row>
    <row r="106" spans="1:2" x14ac:dyDescent="0.35">
      <c r="A106" t="s">
        <v>105</v>
      </c>
      <c r="B106">
        <v>7.26</v>
      </c>
    </row>
    <row r="107" spans="1:2" x14ac:dyDescent="0.35">
      <c r="A107" t="s">
        <v>106</v>
      </c>
      <c r="B107">
        <v>12.2</v>
      </c>
    </row>
    <row r="108" spans="1:2" x14ac:dyDescent="0.35">
      <c r="A108" t="s">
        <v>107</v>
      </c>
      <c r="B108">
        <v>5.88</v>
      </c>
    </row>
    <row r="109" spans="1:2" x14ac:dyDescent="0.35">
      <c r="A109" t="s">
        <v>108</v>
      </c>
      <c r="B109">
        <v>8.61</v>
      </c>
    </row>
    <row r="110" spans="1:2" x14ac:dyDescent="0.35">
      <c r="A110" t="s">
        <v>109</v>
      </c>
      <c r="B110">
        <v>10.8</v>
      </c>
    </row>
    <row r="111" spans="1:2" x14ac:dyDescent="0.35">
      <c r="A111" t="s">
        <v>110</v>
      </c>
      <c r="B111">
        <v>9.34</v>
      </c>
    </row>
    <row r="112" spans="1:2" x14ac:dyDescent="0.35">
      <c r="A112" t="s">
        <v>111</v>
      </c>
      <c r="B112">
        <v>11.8</v>
      </c>
    </row>
    <row r="113" spans="1:2" x14ac:dyDescent="0.35">
      <c r="A113" t="s">
        <v>112</v>
      </c>
      <c r="B113">
        <v>3.76</v>
      </c>
    </row>
    <row r="114" spans="1:2" x14ac:dyDescent="0.35">
      <c r="A114" t="s">
        <v>113</v>
      </c>
      <c r="B114">
        <v>10.7</v>
      </c>
    </row>
    <row r="115" spans="1:2" x14ac:dyDescent="0.35">
      <c r="A115" t="s">
        <v>114</v>
      </c>
      <c r="B115">
        <v>7.79</v>
      </c>
    </row>
    <row r="116" spans="1:2" x14ac:dyDescent="0.35">
      <c r="A116" t="s">
        <v>115</v>
      </c>
      <c r="B116">
        <v>12.3</v>
      </c>
    </row>
    <row r="117" spans="1:2" x14ac:dyDescent="0.35">
      <c r="A117" t="s">
        <v>116</v>
      </c>
      <c r="B117">
        <v>9.86</v>
      </c>
    </row>
    <row r="118" spans="1:2" x14ac:dyDescent="0.35">
      <c r="A118" t="s">
        <v>117</v>
      </c>
      <c r="B118">
        <v>4.79</v>
      </c>
    </row>
    <row r="119" spans="1:2" x14ac:dyDescent="0.35">
      <c r="A119" t="s">
        <v>118</v>
      </c>
      <c r="B119">
        <v>6.36</v>
      </c>
    </row>
    <row r="120" spans="1:2" x14ac:dyDescent="0.35">
      <c r="A120" t="s">
        <v>119</v>
      </c>
      <c r="B120">
        <v>10.8</v>
      </c>
    </row>
    <row r="121" spans="1:2" x14ac:dyDescent="0.35">
      <c r="A121" t="s">
        <v>120</v>
      </c>
      <c r="B121">
        <v>6.85</v>
      </c>
    </row>
    <row r="122" spans="1:2" x14ac:dyDescent="0.35">
      <c r="A122" t="s">
        <v>121</v>
      </c>
      <c r="B122">
        <v>12.1</v>
      </c>
    </row>
    <row r="123" spans="1:2" x14ac:dyDescent="0.35">
      <c r="A123" t="s">
        <v>122</v>
      </c>
      <c r="B123">
        <v>8.77</v>
      </c>
    </row>
    <row r="124" spans="1:2" x14ac:dyDescent="0.35">
      <c r="A124" t="s">
        <v>123</v>
      </c>
      <c r="B124">
        <v>3.6</v>
      </c>
    </row>
    <row r="125" spans="1:2" x14ac:dyDescent="0.35">
      <c r="A125" t="s">
        <v>124</v>
      </c>
      <c r="B125">
        <v>9.3000000000000007</v>
      </c>
    </row>
    <row r="126" spans="1:2" x14ac:dyDescent="0.35">
      <c r="A126" t="s">
        <v>125</v>
      </c>
      <c r="B126">
        <v>8.07</v>
      </c>
    </row>
    <row r="127" spans="1:2" x14ac:dyDescent="0.35">
      <c r="A127" t="s">
        <v>126</v>
      </c>
      <c r="B127">
        <v>13.4</v>
      </c>
    </row>
    <row r="128" spans="1:2" x14ac:dyDescent="0.35">
      <c r="A128" t="s">
        <v>127</v>
      </c>
      <c r="B128">
        <v>14.1</v>
      </c>
    </row>
    <row r="129" spans="1:2" x14ac:dyDescent="0.35">
      <c r="A129" t="s">
        <v>128</v>
      </c>
      <c r="B129">
        <v>7.98</v>
      </c>
    </row>
    <row r="130" spans="1:2" x14ac:dyDescent="0.35">
      <c r="A130" t="s">
        <v>129</v>
      </c>
      <c r="B130">
        <v>14.3</v>
      </c>
    </row>
    <row r="131" spans="1:2" x14ac:dyDescent="0.35">
      <c r="A131" t="s">
        <v>130</v>
      </c>
      <c r="B131">
        <v>10.3</v>
      </c>
    </row>
    <row r="132" spans="1:2" x14ac:dyDescent="0.35">
      <c r="A132" t="s">
        <v>131</v>
      </c>
      <c r="B132">
        <v>7.73</v>
      </c>
    </row>
    <row r="133" spans="1:2" x14ac:dyDescent="0.35">
      <c r="A133" t="s">
        <v>132</v>
      </c>
      <c r="B133">
        <v>11.1</v>
      </c>
    </row>
    <row r="134" spans="1:2" x14ac:dyDescent="0.35">
      <c r="A134" t="s">
        <v>133</v>
      </c>
      <c r="B134">
        <v>11.5</v>
      </c>
    </row>
    <row r="135" spans="1:2" x14ac:dyDescent="0.35">
      <c r="A135" t="s">
        <v>134</v>
      </c>
      <c r="B135">
        <v>10.4</v>
      </c>
    </row>
    <row r="136" spans="1:2" x14ac:dyDescent="0.35">
      <c r="A136" t="s">
        <v>135</v>
      </c>
      <c r="B136">
        <v>8.36</v>
      </c>
    </row>
    <row r="137" spans="1:2" x14ac:dyDescent="0.35">
      <c r="A137" t="s">
        <v>136</v>
      </c>
      <c r="B137">
        <v>12.9</v>
      </c>
    </row>
    <row r="138" spans="1:2" x14ac:dyDescent="0.35">
      <c r="A138" t="s">
        <v>137</v>
      </c>
      <c r="B138">
        <v>13.3</v>
      </c>
    </row>
    <row r="139" spans="1:2" x14ac:dyDescent="0.35">
      <c r="A139" t="s">
        <v>138</v>
      </c>
      <c r="B139">
        <v>10.4</v>
      </c>
    </row>
    <row r="140" spans="1:2" x14ac:dyDescent="0.35">
      <c r="A140" t="s">
        <v>139</v>
      </c>
      <c r="B140">
        <v>9.16</v>
      </c>
    </row>
    <row r="141" spans="1:2" x14ac:dyDescent="0.35">
      <c r="A141" t="s">
        <v>140</v>
      </c>
      <c r="B141">
        <v>11.1</v>
      </c>
    </row>
    <row r="142" spans="1:2" x14ac:dyDescent="0.35">
      <c r="A142" t="s">
        <v>141</v>
      </c>
      <c r="B142">
        <v>8.81</v>
      </c>
    </row>
    <row r="143" spans="1:2" x14ac:dyDescent="0.35">
      <c r="A143" t="s">
        <v>142</v>
      </c>
      <c r="B143">
        <v>12.4</v>
      </c>
    </row>
    <row r="144" spans="1:2" x14ac:dyDescent="0.35">
      <c r="A144" t="s">
        <v>143</v>
      </c>
      <c r="B144">
        <v>12.9</v>
      </c>
    </row>
    <row r="145" spans="1:2" x14ac:dyDescent="0.35">
      <c r="A145" t="s">
        <v>144</v>
      </c>
      <c r="B145">
        <v>5.82</v>
      </c>
    </row>
    <row r="146" spans="1:2" x14ac:dyDescent="0.35">
      <c r="A146" t="s">
        <v>145</v>
      </c>
      <c r="B146">
        <v>11.9</v>
      </c>
    </row>
    <row r="147" spans="1:2" x14ac:dyDescent="0.35">
      <c r="A147" t="s">
        <v>146</v>
      </c>
      <c r="B147">
        <v>7.79</v>
      </c>
    </row>
    <row r="148" spans="1:2" x14ac:dyDescent="0.35">
      <c r="A148" t="s">
        <v>147</v>
      </c>
      <c r="B148">
        <v>5.26</v>
      </c>
    </row>
    <row r="149" spans="1:2" x14ac:dyDescent="0.35">
      <c r="A149" t="s">
        <v>148</v>
      </c>
      <c r="B149">
        <v>13.2</v>
      </c>
    </row>
    <row r="150" spans="1:2" x14ac:dyDescent="0.35">
      <c r="A150" t="s">
        <v>149</v>
      </c>
      <c r="B150">
        <v>9.4</v>
      </c>
    </row>
    <row r="151" spans="1:2" x14ac:dyDescent="0.35">
      <c r="A151" t="s">
        <v>150</v>
      </c>
      <c r="B151">
        <v>5.97</v>
      </c>
    </row>
    <row r="152" spans="1:2" x14ac:dyDescent="0.35">
      <c r="A152" t="s">
        <v>151</v>
      </c>
      <c r="B152">
        <v>9.34</v>
      </c>
    </row>
    <row r="153" spans="1:2" x14ac:dyDescent="0.35">
      <c r="A153" t="s">
        <v>152</v>
      </c>
      <c r="B153">
        <v>4.03</v>
      </c>
    </row>
    <row r="154" spans="1:2" x14ac:dyDescent="0.35">
      <c r="A154" t="s">
        <v>153</v>
      </c>
      <c r="B154">
        <v>11.3</v>
      </c>
    </row>
    <row r="155" spans="1:2" x14ac:dyDescent="0.35">
      <c r="A155" t="s">
        <v>154</v>
      </c>
      <c r="B155">
        <v>3.02</v>
      </c>
    </row>
    <row r="156" spans="1:2" x14ac:dyDescent="0.35">
      <c r="A156" t="s">
        <v>155</v>
      </c>
      <c r="B156">
        <v>7.45</v>
      </c>
    </row>
    <row r="157" spans="1:2" x14ac:dyDescent="0.35">
      <c r="A157" t="s">
        <v>156</v>
      </c>
      <c r="B157">
        <v>9.4</v>
      </c>
    </row>
    <row r="158" spans="1:2" x14ac:dyDescent="0.35">
      <c r="A158" t="s">
        <v>157</v>
      </c>
      <c r="B158">
        <v>11.6</v>
      </c>
    </row>
    <row r="159" spans="1:2" x14ac:dyDescent="0.35">
      <c r="A159" t="s">
        <v>158</v>
      </c>
      <c r="B159">
        <v>11.9</v>
      </c>
    </row>
    <row r="160" spans="1:2" x14ac:dyDescent="0.35">
      <c r="A160" t="s">
        <v>159</v>
      </c>
      <c r="B160">
        <v>14.2</v>
      </c>
    </row>
    <row r="161" spans="1:2" x14ac:dyDescent="0.35">
      <c r="A161" t="s">
        <v>160</v>
      </c>
      <c r="B161">
        <v>9.17</v>
      </c>
    </row>
    <row r="162" spans="1:2" x14ac:dyDescent="0.35">
      <c r="A162" t="s">
        <v>161</v>
      </c>
      <c r="B162">
        <v>10.9</v>
      </c>
    </row>
    <row r="163" spans="1:2" x14ac:dyDescent="0.35">
      <c r="A163" t="s">
        <v>162</v>
      </c>
      <c r="B163">
        <v>9.83</v>
      </c>
    </row>
    <row r="164" spans="1:2" x14ac:dyDescent="0.35">
      <c r="A164" t="s">
        <v>163</v>
      </c>
      <c r="B164">
        <v>5.08</v>
      </c>
    </row>
    <row r="165" spans="1:2" x14ac:dyDescent="0.35">
      <c r="A165" t="s">
        <v>164</v>
      </c>
      <c r="B165">
        <v>7.71</v>
      </c>
    </row>
    <row r="166" spans="1:2" x14ac:dyDescent="0.35">
      <c r="A166" t="s">
        <v>165</v>
      </c>
      <c r="B166">
        <v>10.8</v>
      </c>
    </row>
    <row r="167" spans="1:2" x14ac:dyDescent="0.35">
      <c r="A167" t="s">
        <v>166</v>
      </c>
      <c r="B167">
        <v>11.8</v>
      </c>
    </row>
    <row r="168" spans="1:2" x14ac:dyDescent="0.35">
      <c r="A168" t="s">
        <v>167</v>
      </c>
      <c r="B168">
        <v>13.1</v>
      </c>
    </row>
    <row r="169" spans="1:2" x14ac:dyDescent="0.35">
      <c r="A169" t="s">
        <v>168</v>
      </c>
      <c r="B169">
        <v>8.66</v>
      </c>
    </row>
    <row r="170" spans="1:2" x14ac:dyDescent="0.35">
      <c r="A170" t="s">
        <v>169</v>
      </c>
      <c r="B170">
        <v>10.9</v>
      </c>
    </row>
    <row r="171" spans="1:2" x14ac:dyDescent="0.35">
      <c r="A171" t="s">
        <v>170</v>
      </c>
      <c r="B171">
        <v>13.1</v>
      </c>
    </row>
    <row r="172" spans="1:2" x14ac:dyDescent="0.35">
      <c r="A172" t="s">
        <v>171</v>
      </c>
      <c r="B172">
        <v>11.3</v>
      </c>
    </row>
    <row r="173" spans="1:2" x14ac:dyDescent="0.35">
      <c r="A173" t="s">
        <v>172</v>
      </c>
      <c r="B173">
        <v>10.5</v>
      </c>
    </row>
    <row r="174" spans="1:2" x14ac:dyDescent="0.35">
      <c r="A174" t="s">
        <v>173</v>
      </c>
      <c r="B174">
        <v>13.2</v>
      </c>
    </row>
    <row r="175" spans="1:2" x14ac:dyDescent="0.35">
      <c r="A175" t="s">
        <v>174</v>
      </c>
      <c r="B175">
        <v>7.67</v>
      </c>
    </row>
    <row r="176" spans="1:2" x14ac:dyDescent="0.35">
      <c r="A176" t="s">
        <v>175</v>
      </c>
      <c r="B176">
        <v>7.75</v>
      </c>
    </row>
    <row r="177" spans="1:2" x14ac:dyDescent="0.35">
      <c r="A177" t="s">
        <v>176</v>
      </c>
      <c r="B177">
        <v>13.2</v>
      </c>
    </row>
    <row r="178" spans="1:2" x14ac:dyDescent="0.35">
      <c r="A178" t="s">
        <v>177</v>
      </c>
      <c r="B178">
        <v>10.4</v>
      </c>
    </row>
    <row r="179" spans="1:2" x14ac:dyDescent="0.35">
      <c r="A179" t="s">
        <v>178</v>
      </c>
      <c r="B179">
        <v>13.4</v>
      </c>
    </row>
    <row r="180" spans="1:2" x14ac:dyDescent="0.35">
      <c r="A180" t="s">
        <v>179</v>
      </c>
      <c r="B180">
        <v>12.1</v>
      </c>
    </row>
    <row r="181" spans="1:2" x14ac:dyDescent="0.35">
      <c r="A181" t="s">
        <v>180</v>
      </c>
      <c r="B181">
        <v>11.2</v>
      </c>
    </row>
    <row r="182" spans="1:2" x14ac:dyDescent="0.35">
      <c r="A182" t="s">
        <v>181</v>
      </c>
      <c r="B182">
        <v>10.5</v>
      </c>
    </row>
    <row r="183" spans="1:2" x14ac:dyDescent="0.35">
      <c r="A183" t="s">
        <v>182</v>
      </c>
      <c r="B183">
        <v>9.9</v>
      </c>
    </row>
    <row r="184" spans="1:2" x14ac:dyDescent="0.35">
      <c r="A184" t="s">
        <v>183</v>
      </c>
      <c r="B184">
        <v>9.2899999999999991</v>
      </c>
    </row>
    <row r="185" spans="1:2" x14ac:dyDescent="0.35">
      <c r="A185" t="s">
        <v>184</v>
      </c>
      <c r="B185">
        <v>12.9</v>
      </c>
    </row>
    <row r="186" spans="1:2" x14ac:dyDescent="0.35">
      <c r="A186" t="s">
        <v>185</v>
      </c>
      <c r="B186">
        <v>8.11</v>
      </c>
    </row>
    <row r="187" spans="1:2" x14ac:dyDescent="0.35">
      <c r="A187" t="s">
        <v>186</v>
      </c>
      <c r="B187">
        <v>10.8</v>
      </c>
    </row>
    <row r="188" spans="1:2" x14ac:dyDescent="0.35">
      <c r="A188" t="s">
        <v>187</v>
      </c>
      <c r="B188">
        <v>8.2899999999999991</v>
      </c>
    </row>
    <row r="189" spans="1:2" x14ac:dyDescent="0.35">
      <c r="A189" t="s">
        <v>188</v>
      </c>
      <c r="B189">
        <v>10.5</v>
      </c>
    </row>
  </sheetData>
  <sortState xmlns:xlrd2="http://schemas.microsoft.com/office/spreadsheetml/2017/richdata2" ref="E17:E32">
    <sortCondition ref="E17"/>
  </sortState>
  <mergeCells count="1">
    <mergeCell ref="G1:M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5"/>
  <sheetViews>
    <sheetView topLeftCell="C1" workbookViewId="0">
      <selection activeCell="R2" sqref="R2:S25"/>
    </sheetView>
  </sheetViews>
  <sheetFormatPr defaultRowHeight="14.5" x14ac:dyDescent="0.35"/>
  <cols>
    <col min="2" max="2" width="14.453125" customWidth="1"/>
    <col min="5" max="5" width="16.90625" customWidth="1"/>
    <col min="18" max="18" width="14.453125" customWidth="1"/>
  </cols>
  <sheetData>
    <row r="1" spans="1:19" x14ac:dyDescent="0.35">
      <c r="A1" s="1" t="s">
        <v>189</v>
      </c>
      <c r="B1" s="1" t="s">
        <v>0</v>
      </c>
      <c r="C1" s="1">
        <v>2015</v>
      </c>
      <c r="E1" s="1" t="s">
        <v>219</v>
      </c>
      <c r="F1" s="1" t="s">
        <v>211</v>
      </c>
      <c r="O1">
        <v>0</v>
      </c>
      <c r="Q1" s="1" t="s">
        <v>189</v>
      </c>
      <c r="R1" s="1" t="s">
        <v>0</v>
      </c>
      <c r="S1" s="1">
        <v>2015</v>
      </c>
    </row>
    <row r="2" spans="1:19" x14ac:dyDescent="0.35">
      <c r="A2" t="s">
        <v>191</v>
      </c>
      <c r="B2" t="s">
        <v>2</v>
      </c>
      <c r="C2">
        <v>6.14</v>
      </c>
      <c r="E2" s="1" t="s">
        <v>198</v>
      </c>
      <c r="F2">
        <f>AVERAGE(C2:C57)</f>
        <v>7.4227777777777773</v>
      </c>
      <c r="O2">
        <v>1</v>
      </c>
      <c r="Q2" t="s">
        <v>191</v>
      </c>
      <c r="R2" t="s">
        <v>154</v>
      </c>
      <c r="S2">
        <v>3.02</v>
      </c>
    </row>
    <row r="3" spans="1:19" x14ac:dyDescent="0.35">
      <c r="A3" t="s">
        <v>191</v>
      </c>
      <c r="B3" t="s">
        <v>12</v>
      </c>
      <c r="C3">
        <v>5.56</v>
      </c>
      <c r="E3" s="1" t="s">
        <v>199</v>
      </c>
      <c r="F3">
        <f>_xlfn.STDEV.P(C2:C157)</f>
        <v>2.0325494086898432</v>
      </c>
      <c r="O3">
        <v>2</v>
      </c>
      <c r="Q3" t="s">
        <v>191</v>
      </c>
      <c r="R3" t="s">
        <v>123</v>
      </c>
      <c r="S3">
        <v>3.6</v>
      </c>
    </row>
    <row r="4" spans="1:19" x14ac:dyDescent="0.35">
      <c r="A4" t="s">
        <v>191</v>
      </c>
      <c r="B4" t="s">
        <v>14</v>
      </c>
      <c r="C4">
        <v>6.55</v>
      </c>
      <c r="E4" s="1" t="s">
        <v>200</v>
      </c>
      <c r="F4">
        <f>MIN(C2:C157)</f>
        <v>3.02</v>
      </c>
      <c r="O4">
        <v>3</v>
      </c>
      <c r="Q4" t="s">
        <v>191</v>
      </c>
      <c r="R4" t="s">
        <v>15</v>
      </c>
      <c r="S4">
        <v>3.76</v>
      </c>
    </row>
    <row r="5" spans="1:19" x14ac:dyDescent="0.35">
      <c r="A5" t="s">
        <v>191</v>
      </c>
      <c r="B5" t="s">
        <v>15</v>
      </c>
      <c r="C5">
        <v>3.76</v>
      </c>
      <c r="E5" s="1" t="s">
        <v>201</v>
      </c>
      <c r="F5">
        <f>_xlfn.QUARTILE.EXC(C2:C57,1)</f>
        <v>5.9474999999999998</v>
      </c>
      <c r="O5">
        <v>4</v>
      </c>
      <c r="Q5" t="s">
        <v>191</v>
      </c>
      <c r="R5" t="s">
        <v>112</v>
      </c>
      <c r="S5">
        <v>3.76</v>
      </c>
    </row>
    <row r="6" spans="1:19" x14ac:dyDescent="0.35">
      <c r="A6" t="s">
        <v>191</v>
      </c>
      <c r="B6" t="s">
        <v>28</v>
      </c>
      <c r="C6">
        <v>8.4</v>
      </c>
      <c r="E6" s="1" t="s">
        <v>202</v>
      </c>
      <c r="F6">
        <f>_xlfn.QUARTILE.EXC(C2:C57,2)</f>
        <v>7.5600000000000005</v>
      </c>
      <c r="O6">
        <v>5</v>
      </c>
      <c r="Q6" t="s">
        <v>191</v>
      </c>
      <c r="R6" t="s">
        <v>152</v>
      </c>
      <c r="S6">
        <v>4.03</v>
      </c>
    </row>
    <row r="7" spans="1:19" x14ac:dyDescent="0.35">
      <c r="A7" t="s">
        <v>191</v>
      </c>
      <c r="B7" t="s">
        <v>29</v>
      </c>
      <c r="C7">
        <v>6.79</v>
      </c>
      <c r="E7" s="1" t="s">
        <v>203</v>
      </c>
      <c r="F7">
        <f>_xlfn.QUARTILE.EXC(C2:C57,3)</f>
        <v>8.9924999999999997</v>
      </c>
      <c r="O7">
        <v>6</v>
      </c>
      <c r="Q7" t="s">
        <v>191</v>
      </c>
      <c r="R7" t="s">
        <v>117</v>
      </c>
      <c r="S7">
        <v>4.79</v>
      </c>
    </row>
    <row r="8" spans="1:19" x14ac:dyDescent="0.35">
      <c r="A8" t="s">
        <v>191</v>
      </c>
      <c r="B8" t="s">
        <v>34</v>
      </c>
      <c r="C8">
        <v>6.59</v>
      </c>
      <c r="E8" s="1" t="s">
        <v>204</v>
      </c>
      <c r="F8">
        <f>MAX(C2:C57)</f>
        <v>11.3</v>
      </c>
      <c r="O8">
        <v>7</v>
      </c>
      <c r="Q8" t="s">
        <v>191</v>
      </c>
      <c r="R8" t="s">
        <v>67</v>
      </c>
      <c r="S8">
        <v>4.96</v>
      </c>
    </row>
    <row r="9" spans="1:19" x14ac:dyDescent="0.35">
      <c r="A9" t="s">
        <v>191</v>
      </c>
      <c r="B9" t="s">
        <v>35</v>
      </c>
      <c r="C9">
        <v>8.67</v>
      </c>
      <c r="E9" s="1" t="s">
        <v>205</v>
      </c>
      <c r="F9">
        <f>F8-F4</f>
        <v>8.2800000000000011</v>
      </c>
      <c r="O9">
        <v>8</v>
      </c>
      <c r="Q9" t="s">
        <v>191</v>
      </c>
      <c r="R9" t="s">
        <v>163</v>
      </c>
      <c r="S9">
        <v>5.08</v>
      </c>
    </row>
    <row r="10" spans="1:19" x14ac:dyDescent="0.35">
      <c r="A10" t="s">
        <v>191</v>
      </c>
      <c r="B10" t="s">
        <v>36</v>
      </c>
      <c r="C10">
        <v>7.81</v>
      </c>
      <c r="E10" s="1" t="s">
        <v>206</v>
      </c>
      <c r="F10">
        <f>F7-F5</f>
        <v>3.0449999999999999</v>
      </c>
      <c r="O10">
        <v>9</v>
      </c>
      <c r="Q10" t="s">
        <v>191</v>
      </c>
      <c r="R10" t="s">
        <v>147</v>
      </c>
      <c r="S10">
        <v>5.26</v>
      </c>
    </row>
    <row r="11" spans="1:19" x14ac:dyDescent="0.35">
      <c r="A11" t="s">
        <v>191</v>
      </c>
      <c r="B11" t="s">
        <v>37</v>
      </c>
      <c r="C11">
        <v>8.9700000000000006</v>
      </c>
      <c r="E11" s="1" t="s">
        <v>207</v>
      </c>
      <c r="F11">
        <f>F5-1.5*F10</f>
        <v>1.38</v>
      </c>
      <c r="G11" t="s">
        <v>212</v>
      </c>
      <c r="O11">
        <v>10</v>
      </c>
      <c r="Q11" t="s">
        <v>191</v>
      </c>
      <c r="R11" t="s">
        <v>12</v>
      </c>
      <c r="S11">
        <v>5.56</v>
      </c>
    </row>
    <row r="12" spans="1:19" x14ac:dyDescent="0.35">
      <c r="A12" t="s">
        <v>191</v>
      </c>
      <c r="B12" t="s">
        <v>39</v>
      </c>
      <c r="C12">
        <v>7.38</v>
      </c>
      <c r="E12" s="1" t="s">
        <v>208</v>
      </c>
      <c r="F12">
        <f>F7+1.5*F10</f>
        <v>13.559999999999999</v>
      </c>
      <c r="G12" t="s">
        <v>213</v>
      </c>
      <c r="O12">
        <v>11</v>
      </c>
      <c r="Q12" t="s">
        <v>191</v>
      </c>
      <c r="R12" t="s">
        <v>65</v>
      </c>
      <c r="S12">
        <v>5.7</v>
      </c>
    </row>
    <row r="13" spans="1:19" x14ac:dyDescent="0.35">
      <c r="A13" t="s">
        <v>191</v>
      </c>
      <c r="B13" t="s">
        <v>40</v>
      </c>
      <c r="C13">
        <v>8.14</v>
      </c>
      <c r="O13">
        <v>12</v>
      </c>
      <c r="Q13" t="s">
        <v>191</v>
      </c>
      <c r="R13" t="s">
        <v>144</v>
      </c>
      <c r="S13">
        <v>5.82</v>
      </c>
    </row>
    <row r="14" spans="1:19" x14ac:dyDescent="0.35">
      <c r="A14" t="s">
        <v>191</v>
      </c>
      <c r="B14" t="s">
        <v>46</v>
      </c>
      <c r="C14">
        <v>9.18</v>
      </c>
      <c r="O14">
        <v>13</v>
      </c>
      <c r="Q14" t="s">
        <v>191</v>
      </c>
      <c r="R14" t="s">
        <v>107</v>
      </c>
      <c r="S14">
        <v>5.88</v>
      </c>
    </row>
    <row r="15" spans="1:19" ht="15" thickBot="1" x14ac:dyDescent="0.4">
      <c r="A15" t="s">
        <v>191</v>
      </c>
      <c r="B15" t="s">
        <v>50</v>
      </c>
      <c r="C15">
        <v>9.42</v>
      </c>
      <c r="O15">
        <v>14</v>
      </c>
      <c r="Q15" t="s">
        <v>191</v>
      </c>
      <c r="R15" t="s">
        <v>150</v>
      </c>
      <c r="S15">
        <v>5.97</v>
      </c>
    </row>
    <row r="16" spans="1:19" x14ac:dyDescent="0.35">
      <c r="A16" t="s">
        <v>191</v>
      </c>
      <c r="B16" t="s">
        <v>52</v>
      </c>
      <c r="C16">
        <v>10.6</v>
      </c>
      <c r="E16" s="5" t="s">
        <v>233</v>
      </c>
      <c r="F16" s="5" t="s">
        <v>232</v>
      </c>
      <c r="O16">
        <v>15</v>
      </c>
      <c r="Q16" t="s">
        <v>191</v>
      </c>
      <c r="R16" t="s">
        <v>2</v>
      </c>
      <c r="S16">
        <v>6.14</v>
      </c>
    </row>
    <row r="17" spans="1:19" x14ac:dyDescent="0.35">
      <c r="A17" t="s">
        <v>191</v>
      </c>
      <c r="B17" t="s">
        <v>53</v>
      </c>
      <c r="C17">
        <v>6.93</v>
      </c>
      <c r="E17" s="2">
        <v>1</v>
      </c>
      <c r="F17" s="3">
        <v>0</v>
      </c>
      <c r="O17">
        <v>16</v>
      </c>
      <c r="Q17" t="s">
        <v>191</v>
      </c>
      <c r="R17" t="s">
        <v>118</v>
      </c>
      <c r="S17">
        <v>6.36</v>
      </c>
    </row>
    <row r="18" spans="1:19" x14ac:dyDescent="0.35">
      <c r="A18" t="s">
        <v>191</v>
      </c>
      <c r="B18" t="s">
        <v>56</v>
      </c>
      <c r="C18">
        <v>6.54</v>
      </c>
      <c r="E18" s="2">
        <v>2</v>
      </c>
      <c r="F18" s="3">
        <v>0</v>
      </c>
      <c r="Q18" t="s">
        <v>191</v>
      </c>
      <c r="R18" t="s">
        <v>97</v>
      </c>
      <c r="S18">
        <v>6.46</v>
      </c>
    </row>
    <row r="19" spans="1:19" x14ac:dyDescent="0.35">
      <c r="A19" t="s">
        <v>191</v>
      </c>
      <c r="B19" t="s">
        <v>61</v>
      </c>
      <c r="C19">
        <v>9.58</v>
      </c>
      <c r="E19" s="2">
        <v>3</v>
      </c>
      <c r="F19" s="3">
        <v>0</v>
      </c>
      <c r="Q19" t="s">
        <v>191</v>
      </c>
      <c r="R19" t="s">
        <v>56</v>
      </c>
      <c r="S19">
        <v>6.54</v>
      </c>
    </row>
    <row r="20" spans="1:19" x14ac:dyDescent="0.35">
      <c r="A20" t="s">
        <v>191</v>
      </c>
      <c r="B20" t="s">
        <v>64</v>
      </c>
      <c r="C20">
        <v>8.56</v>
      </c>
      <c r="E20" s="2">
        <v>4</v>
      </c>
      <c r="F20" s="3">
        <v>4</v>
      </c>
      <c r="Q20" t="s">
        <v>191</v>
      </c>
      <c r="R20" t="s">
        <v>14</v>
      </c>
      <c r="S20">
        <v>6.55</v>
      </c>
    </row>
    <row r="21" spans="1:19" x14ac:dyDescent="0.35">
      <c r="A21" t="s">
        <v>191</v>
      </c>
      <c r="B21" t="s">
        <v>65</v>
      </c>
      <c r="C21">
        <v>5.7</v>
      </c>
      <c r="E21" s="2">
        <v>5</v>
      </c>
      <c r="F21" s="3">
        <v>3</v>
      </c>
      <c r="Q21" t="s">
        <v>191</v>
      </c>
      <c r="R21" t="s">
        <v>34</v>
      </c>
      <c r="S21">
        <v>6.59</v>
      </c>
    </row>
    <row r="22" spans="1:19" x14ac:dyDescent="0.35">
      <c r="A22" t="s">
        <v>191</v>
      </c>
      <c r="B22" t="s">
        <v>66</v>
      </c>
      <c r="C22">
        <v>6.87</v>
      </c>
      <c r="E22" s="2">
        <v>6</v>
      </c>
      <c r="F22" s="3">
        <v>7</v>
      </c>
      <c r="Q22" t="s">
        <v>191</v>
      </c>
      <c r="R22" t="s">
        <v>29</v>
      </c>
      <c r="S22">
        <v>6.79</v>
      </c>
    </row>
    <row r="23" spans="1:19" x14ac:dyDescent="0.35">
      <c r="A23" t="s">
        <v>191</v>
      </c>
      <c r="B23" t="s">
        <v>67</v>
      </c>
      <c r="C23">
        <v>4.96</v>
      </c>
      <c r="E23" s="2">
        <v>7</v>
      </c>
      <c r="F23" s="3">
        <v>9</v>
      </c>
      <c r="Q23" t="s">
        <v>191</v>
      </c>
      <c r="R23" t="s">
        <v>120</v>
      </c>
      <c r="S23">
        <v>6.85</v>
      </c>
    </row>
    <row r="24" spans="1:19" x14ac:dyDescent="0.35">
      <c r="A24" t="s">
        <v>191</v>
      </c>
      <c r="B24" t="s">
        <v>68</v>
      </c>
      <c r="C24">
        <v>8.33</v>
      </c>
      <c r="E24" s="2">
        <v>8</v>
      </c>
      <c r="F24" s="3">
        <v>8</v>
      </c>
      <c r="Q24" t="s">
        <v>191</v>
      </c>
      <c r="R24" t="s">
        <v>66</v>
      </c>
      <c r="S24">
        <v>6.87</v>
      </c>
    </row>
    <row r="25" spans="1:19" x14ac:dyDescent="0.35">
      <c r="A25" t="s">
        <v>191</v>
      </c>
      <c r="B25" t="s">
        <v>89</v>
      </c>
      <c r="C25">
        <v>9.06</v>
      </c>
      <c r="E25" s="2">
        <v>9</v>
      </c>
      <c r="F25" s="3">
        <v>9</v>
      </c>
      <c r="Q25" t="s">
        <v>191</v>
      </c>
      <c r="R25" t="s">
        <v>53</v>
      </c>
      <c r="S25">
        <v>6.93</v>
      </c>
    </row>
    <row r="26" spans="1:19" x14ac:dyDescent="0.35">
      <c r="A26" t="s">
        <v>191</v>
      </c>
      <c r="B26" t="s">
        <v>97</v>
      </c>
      <c r="C26">
        <v>6.46</v>
      </c>
      <c r="E26" s="2">
        <v>10</v>
      </c>
      <c r="F26" s="3">
        <v>7</v>
      </c>
      <c r="Q26" t="s">
        <v>191</v>
      </c>
      <c r="R26" t="s">
        <v>105</v>
      </c>
      <c r="S26">
        <v>7.26</v>
      </c>
    </row>
    <row r="27" spans="1:19" x14ac:dyDescent="0.35">
      <c r="A27" t="s">
        <v>191</v>
      </c>
      <c r="B27" t="s">
        <v>98</v>
      </c>
      <c r="C27">
        <v>9.61</v>
      </c>
      <c r="E27" s="2">
        <v>11</v>
      </c>
      <c r="F27" s="3">
        <v>5</v>
      </c>
      <c r="Q27" t="s">
        <v>191</v>
      </c>
      <c r="R27" t="s">
        <v>39</v>
      </c>
      <c r="S27">
        <v>7.38</v>
      </c>
    </row>
    <row r="28" spans="1:19" x14ac:dyDescent="0.35">
      <c r="A28" t="s">
        <v>191</v>
      </c>
      <c r="B28" t="s">
        <v>101</v>
      </c>
      <c r="C28">
        <v>8.39</v>
      </c>
      <c r="E28" s="2">
        <v>12</v>
      </c>
      <c r="F28" s="3">
        <v>1</v>
      </c>
      <c r="Q28" t="s">
        <v>191</v>
      </c>
      <c r="R28" t="s">
        <v>155</v>
      </c>
      <c r="S28">
        <v>7.45</v>
      </c>
    </row>
    <row r="29" spans="1:19" x14ac:dyDescent="0.35">
      <c r="A29" t="s">
        <v>191</v>
      </c>
      <c r="B29" t="s">
        <v>105</v>
      </c>
      <c r="C29">
        <v>7.26</v>
      </c>
      <c r="E29" s="2">
        <v>13</v>
      </c>
      <c r="F29" s="3">
        <v>0</v>
      </c>
      <c r="Q29" t="s">
        <v>191</v>
      </c>
      <c r="R29" t="s">
        <v>174</v>
      </c>
      <c r="S29">
        <v>7.67</v>
      </c>
    </row>
    <row r="30" spans="1:19" x14ac:dyDescent="0.35">
      <c r="A30" t="s">
        <v>191</v>
      </c>
      <c r="B30" t="s">
        <v>107</v>
      </c>
      <c r="C30">
        <v>5.88</v>
      </c>
      <c r="E30" s="2">
        <v>14</v>
      </c>
      <c r="F30" s="3">
        <v>0</v>
      </c>
      <c r="Q30" t="s">
        <v>191</v>
      </c>
      <c r="R30" t="s">
        <v>164</v>
      </c>
      <c r="S30">
        <v>7.71</v>
      </c>
    </row>
    <row r="31" spans="1:19" x14ac:dyDescent="0.35">
      <c r="A31" t="s">
        <v>191</v>
      </c>
      <c r="B31" t="s">
        <v>112</v>
      </c>
      <c r="C31">
        <v>3.76</v>
      </c>
      <c r="E31" s="2">
        <v>15</v>
      </c>
      <c r="F31" s="3">
        <v>0</v>
      </c>
      <c r="Q31" t="s">
        <v>191</v>
      </c>
      <c r="R31" t="s">
        <v>175</v>
      </c>
      <c r="S31">
        <v>7.75</v>
      </c>
    </row>
    <row r="32" spans="1:19" x14ac:dyDescent="0.35">
      <c r="A32" t="s">
        <v>191</v>
      </c>
      <c r="B32" t="s">
        <v>117</v>
      </c>
      <c r="C32">
        <v>4.79</v>
      </c>
      <c r="E32" s="2">
        <v>16</v>
      </c>
      <c r="F32" s="3">
        <v>0</v>
      </c>
      <c r="Q32" t="s">
        <v>191</v>
      </c>
      <c r="R32" t="s">
        <v>146</v>
      </c>
      <c r="S32">
        <v>7.79</v>
      </c>
    </row>
    <row r="33" spans="1:19" ht="15" thickBot="1" x14ac:dyDescent="0.4">
      <c r="A33" t="s">
        <v>191</v>
      </c>
      <c r="B33" t="s">
        <v>118</v>
      </c>
      <c r="C33">
        <v>6.36</v>
      </c>
      <c r="E33" s="4" t="s">
        <v>231</v>
      </c>
      <c r="F33" s="4">
        <v>0</v>
      </c>
      <c r="Q33" t="s">
        <v>191</v>
      </c>
      <c r="R33" t="s">
        <v>36</v>
      </c>
      <c r="S33">
        <v>7.81</v>
      </c>
    </row>
    <row r="34" spans="1:19" x14ac:dyDescent="0.35">
      <c r="A34" t="s">
        <v>191</v>
      </c>
      <c r="B34" t="s">
        <v>119</v>
      </c>
      <c r="C34">
        <v>10.8</v>
      </c>
      <c r="Q34" t="s">
        <v>191</v>
      </c>
      <c r="R34" t="s">
        <v>40</v>
      </c>
      <c r="S34">
        <v>8.14</v>
      </c>
    </row>
    <row r="35" spans="1:19" x14ac:dyDescent="0.35">
      <c r="A35" t="s">
        <v>191</v>
      </c>
      <c r="B35" t="s">
        <v>120</v>
      </c>
      <c r="C35">
        <v>6.85</v>
      </c>
      <c r="Q35" t="s">
        <v>191</v>
      </c>
      <c r="R35" t="s">
        <v>187</v>
      </c>
      <c r="S35">
        <v>8.2899999999999991</v>
      </c>
    </row>
    <row r="36" spans="1:19" x14ac:dyDescent="0.35">
      <c r="A36" t="s">
        <v>191</v>
      </c>
      <c r="B36" t="s">
        <v>122</v>
      </c>
      <c r="C36">
        <v>8.77</v>
      </c>
      <c r="Q36" t="s">
        <v>191</v>
      </c>
      <c r="R36" t="s">
        <v>68</v>
      </c>
      <c r="S36">
        <v>8.33</v>
      </c>
    </row>
    <row r="37" spans="1:19" x14ac:dyDescent="0.35">
      <c r="A37" t="s">
        <v>191</v>
      </c>
      <c r="B37" t="s">
        <v>123</v>
      </c>
      <c r="C37">
        <v>3.6</v>
      </c>
      <c r="Q37" t="s">
        <v>191</v>
      </c>
      <c r="R37" t="s">
        <v>101</v>
      </c>
      <c r="S37">
        <v>8.39</v>
      </c>
    </row>
    <row r="38" spans="1:19" x14ac:dyDescent="0.35">
      <c r="A38" t="s">
        <v>191</v>
      </c>
      <c r="B38" t="s">
        <v>124</v>
      </c>
      <c r="C38">
        <v>9.3000000000000007</v>
      </c>
      <c r="Q38" t="s">
        <v>191</v>
      </c>
      <c r="R38" t="s">
        <v>28</v>
      </c>
      <c r="S38">
        <v>8.4</v>
      </c>
    </row>
    <row r="39" spans="1:19" x14ac:dyDescent="0.35">
      <c r="A39" t="s">
        <v>191</v>
      </c>
      <c r="B39" t="s">
        <v>144</v>
      </c>
      <c r="C39">
        <v>5.82</v>
      </c>
      <c r="Q39" t="s">
        <v>191</v>
      </c>
      <c r="R39" t="s">
        <v>64</v>
      </c>
      <c r="S39">
        <v>8.56</v>
      </c>
    </row>
    <row r="40" spans="1:19" x14ac:dyDescent="0.35">
      <c r="A40" t="s">
        <v>191</v>
      </c>
      <c r="B40" t="s">
        <v>146</v>
      </c>
      <c r="C40">
        <v>7.79</v>
      </c>
      <c r="Q40" t="s">
        <v>191</v>
      </c>
      <c r="R40" t="s">
        <v>35</v>
      </c>
      <c r="S40">
        <v>8.67</v>
      </c>
    </row>
    <row r="41" spans="1:19" x14ac:dyDescent="0.35">
      <c r="A41" t="s">
        <v>191</v>
      </c>
      <c r="B41" t="s">
        <v>147</v>
      </c>
      <c r="C41">
        <v>5.26</v>
      </c>
      <c r="Q41" t="s">
        <v>191</v>
      </c>
      <c r="R41" t="s">
        <v>122</v>
      </c>
      <c r="S41">
        <v>8.77</v>
      </c>
    </row>
    <row r="42" spans="1:19" x14ac:dyDescent="0.35">
      <c r="A42" t="s">
        <v>191</v>
      </c>
      <c r="B42" t="s">
        <v>150</v>
      </c>
      <c r="C42">
        <v>5.97</v>
      </c>
      <c r="Q42" t="s">
        <v>191</v>
      </c>
      <c r="R42" t="s">
        <v>37</v>
      </c>
      <c r="S42">
        <v>8.9700000000000006</v>
      </c>
    </row>
    <row r="43" spans="1:19" x14ac:dyDescent="0.35">
      <c r="A43" t="s">
        <v>191</v>
      </c>
      <c r="B43" t="s">
        <v>152</v>
      </c>
      <c r="C43">
        <v>4.03</v>
      </c>
      <c r="Q43" t="s">
        <v>191</v>
      </c>
      <c r="R43" t="s">
        <v>89</v>
      </c>
      <c r="S43">
        <v>9.06</v>
      </c>
    </row>
    <row r="44" spans="1:19" x14ac:dyDescent="0.35">
      <c r="A44" t="s">
        <v>191</v>
      </c>
      <c r="B44" t="s">
        <v>154</v>
      </c>
      <c r="C44">
        <v>3.02</v>
      </c>
      <c r="Q44" t="s">
        <v>191</v>
      </c>
      <c r="R44" t="s">
        <v>160</v>
      </c>
      <c r="S44">
        <v>9.17</v>
      </c>
    </row>
    <row r="45" spans="1:19" x14ac:dyDescent="0.35">
      <c r="A45" t="s">
        <v>191</v>
      </c>
      <c r="B45" t="s">
        <v>155</v>
      </c>
      <c r="C45">
        <v>7.45</v>
      </c>
      <c r="Q45" t="s">
        <v>191</v>
      </c>
      <c r="R45" t="s">
        <v>46</v>
      </c>
      <c r="S45">
        <v>9.18</v>
      </c>
    </row>
    <row r="46" spans="1:19" x14ac:dyDescent="0.35">
      <c r="A46" t="s">
        <v>191</v>
      </c>
      <c r="B46" t="s">
        <v>160</v>
      </c>
      <c r="C46">
        <v>9.17</v>
      </c>
      <c r="Q46" t="s">
        <v>191</v>
      </c>
      <c r="R46" t="s">
        <v>124</v>
      </c>
      <c r="S46">
        <v>9.3000000000000007</v>
      </c>
    </row>
    <row r="47" spans="1:19" x14ac:dyDescent="0.35">
      <c r="A47" t="s">
        <v>191</v>
      </c>
      <c r="B47" t="s">
        <v>161</v>
      </c>
      <c r="C47">
        <v>10.9</v>
      </c>
      <c r="Q47" t="s">
        <v>191</v>
      </c>
      <c r="R47" t="s">
        <v>50</v>
      </c>
      <c r="S47">
        <v>9.42</v>
      </c>
    </row>
    <row r="48" spans="1:19" x14ac:dyDescent="0.35">
      <c r="A48" t="s">
        <v>191</v>
      </c>
      <c r="B48" t="s">
        <v>163</v>
      </c>
      <c r="C48">
        <v>5.08</v>
      </c>
      <c r="Q48" t="s">
        <v>191</v>
      </c>
      <c r="R48" t="s">
        <v>61</v>
      </c>
      <c r="S48">
        <v>9.58</v>
      </c>
    </row>
    <row r="49" spans="1:19" x14ac:dyDescent="0.35">
      <c r="A49" t="s">
        <v>191</v>
      </c>
      <c r="B49" t="s">
        <v>164</v>
      </c>
      <c r="C49">
        <v>7.71</v>
      </c>
      <c r="Q49" t="s">
        <v>191</v>
      </c>
      <c r="R49" t="s">
        <v>98</v>
      </c>
      <c r="S49">
        <v>9.61</v>
      </c>
    </row>
    <row r="50" spans="1:19" x14ac:dyDescent="0.35">
      <c r="A50" t="s">
        <v>191</v>
      </c>
      <c r="B50" t="s">
        <v>171</v>
      </c>
      <c r="C50">
        <v>11.3</v>
      </c>
      <c r="Q50" t="s">
        <v>191</v>
      </c>
      <c r="R50" t="s">
        <v>188</v>
      </c>
      <c r="S50">
        <v>10.5</v>
      </c>
    </row>
    <row r="51" spans="1:19" x14ac:dyDescent="0.35">
      <c r="A51" t="s">
        <v>191</v>
      </c>
      <c r="B51" t="s">
        <v>174</v>
      </c>
      <c r="C51">
        <v>7.67</v>
      </c>
      <c r="Q51" t="s">
        <v>191</v>
      </c>
      <c r="R51" t="s">
        <v>52</v>
      </c>
      <c r="S51">
        <v>10.6</v>
      </c>
    </row>
    <row r="52" spans="1:19" x14ac:dyDescent="0.35">
      <c r="A52" t="s">
        <v>191</v>
      </c>
      <c r="B52" t="s">
        <v>175</v>
      </c>
      <c r="C52">
        <v>7.75</v>
      </c>
      <c r="Q52" t="s">
        <v>191</v>
      </c>
      <c r="R52" t="s">
        <v>119</v>
      </c>
      <c r="S52">
        <v>10.8</v>
      </c>
    </row>
    <row r="53" spans="1:19" x14ac:dyDescent="0.35">
      <c r="A53" t="s">
        <v>191</v>
      </c>
      <c r="B53" t="s">
        <v>186</v>
      </c>
      <c r="C53">
        <v>10.8</v>
      </c>
      <c r="Q53" t="s">
        <v>191</v>
      </c>
      <c r="R53" t="s">
        <v>186</v>
      </c>
      <c r="S53">
        <v>10.8</v>
      </c>
    </row>
    <row r="54" spans="1:19" x14ac:dyDescent="0.35">
      <c r="A54" t="s">
        <v>191</v>
      </c>
      <c r="B54" t="s">
        <v>187</v>
      </c>
      <c r="C54">
        <v>8.2899999999999991</v>
      </c>
      <c r="Q54" t="s">
        <v>191</v>
      </c>
      <c r="R54" t="s">
        <v>161</v>
      </c>
      <c r="S54">
        <v>10.9</v>
      </c>
    </row>
    <row r="55" spans="1:19" x14ac:dyDescent="0.35">
      <c r="A55" t="s">
        <v>191</v>
      </c>
      <c r="B55" t="s">
        <v>188</v>
      </c>
      <c r="C55">
        <v>10.5</v>
      </c>
      <c r="Q55" t="s">
        <v>191</v>
      </c>
      <c r="R55" t="s">
        <v>171</v>
      </c>
      <c r="S55">
        <v>11.3</v>
      </c>
    </row>
  </sheetData>
  <sortState xmlns:xlrd2="http://schemas.microsoft.com/office/spreadsheetml/2017/richdata2" ref="Q2:S55">
    <sortCondition ref="S2:S55"/>
  </sortState>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2"/>
  <sheetViews>
    <sheetView workbookViewId="0">
      <selection activeCell="J1" sqref="J1:K12"/>
    </sheetView>
  </sheetViews>
  <sheetFormatPr defaultRowHeight="14.5" x14ac:dyDescent="0.35"/>
  <sheetData>
    <row r="1" spans="1:17" x14ac:dyDescent="0.35">
      <c r="A1" t="s">
        <v>197</v>
      </c>
      <c r="D1" s="1" t="s">
        <v>219</v>
      </c>
      <c r="E1" s="1" t="s">
        <v>211</v>
      </c>
      <c r="G1" t="s">
        <v>218</v>
      </c>
      <c r="H1" t="s">
        <v>214</v>
      </c>
      <c r="J1" t="s">
        <v>217</v>
      </c>
      <c r="K1" t="s">
        <v>220</v>
      </c>
      <c r="M1" s="1" t="s">
        <v>223</v>
      </c>
      <c r="N1" s="1" t="s">
        <v>224</v>
      </c>
      <c r="P1" s="1" t="s">
        <v>227</v>
      </c>
      <c r="Q1" s="1" t="s">
        <v>228</v>
      </c>
    </row>
    <row r="2" spans="1:17" x14ac:dyDescent="0.35">
      <c r="A2" t="s">
        <v>198</v>
      </c>
      <c r="B2">
        <v>10.177393617021275</v>
      </c>
      <c r="D2" s="1" t="s">
        <v>198</v>
      </c>
      <c r="E2">
        <v>7.6023214285714289</v>
      </c>
      <c r="G2" t="s">
        <v>198</v>
      </c>
      <c r="H2">
        <v>10.832121212121212</v>
      </c>
      <c r="J2" t="s">
        <v>198</v>
      </c>
      <c r="K2">
        <v>10.750238095238094</v>
      </c>
      <c r="M2" s="1" t="s">
        <v>198</v>
      </c>
      <c r="N2">
        <v>12.24953488372093</v>
      </c>
      <c r="P2" s="1" t="s">
        <v>198</v>
      </c>
      <c r="Q2">
        <v>10.851428571428572</v>
      </c>
    </row>
    <row r="3" spans="1:17" x14ac:dyDescent="0.35">
      <c r="A3" t="s">
        <v>199</v>
      </c>
      <c r="B3">
        <v>2.6318873404318133</v>
      </c>
      <c r="D3" s="1" t="s">
        <v>199</v>
      </c>
      <c r="E3">
        <v>2.2066199030833697</v>
      </c>
      <c r="G3" t="s">
        <v>199</v>
      </c>
      <c r="H3">
        <v>1.7098923545344904</v>
      </c>
      <c r="J3" t="s">
        <v>199</v>
      </c>
      <c r="K3">
        <v>2.4432720918348916</v>
      </c>
      <c r="M3" s="1" t="s">
        <v>199</v>
      </c>
      <c r="N3">
        <v>1.1290600195972282</v>
      </c>
      <c r="P3" s="1" t="s">
        <v>199</v>
      </c>
      <c r="Q3">
        <v>1.63211019035766</v>
      </c>
    </row>
    <row r="4" spans="1:17" x14ac:dyDescent="0.35">
      <c r="A4" t="s">
        <v>200</v>
      </c>
      <c r="B4">
        <v>3.02</v>
      </c>
      <c r="D4" s="1" t="s">
        <v>200</v>
      </c>
      <c r="E4">
        <v>3.02</v>
      </c>
      <c r="G4" t="s">
        <v>200</v>
      </c>
      <c r="H4">
        <v>7.72</v>
      </c>
      <c r="J4" t="s">
        <v>200</v>
      </c>
      <c r="K4">
        <v>5.27</v>
      </c>
      <c r="M4" s="1" t="s">
        <v>200</v>
      </c>
      <c r="N4">
        <v>9.73</v>
      </c>
      <c r="P4" s="1" t="s">
        <v>200</v>
      </c>
      <c r="Q4">
        <v>8.11</v>
      </c>
    </row>
    <row r="5" spans="1:17" x14ac:dyDescent="0.35">
      <c r="A5" t="s">
        <v>201</v>
      </c>
      <c r="B5">
        <v>8.2899999999999991</v>
      </c>
      <c r="D5" s="1" t="s">
        <v>201</v>
      </c>
      <c r="E5">
        <v>6.0124999999999993</v>
      </c>
      <c r="G5" t="s">
        <v>201</v>
      </c>
      <c r="H5">
        <v>9.620000000000001</v>
      </c>
      <c r="J5" t="s">
        <v>201</v>
      </c>
      <c r="K5">
        <v>8.6475000000000009</v>
      </c>
      <c r="M5" s="1" t="s">
        <v>201</v>
      </c>
      <c r="N5">
        <v>11.5</v>
      </c>
      <c r="P5" s="1" t="s">
        <v>201</v>
      </c>
      <c r="Q5">
        <v>9.5749999999999993</v>
      </c>
    </row>
    <row r="6" spans="1:17" x14ac:dyDescent="0.35">
      <c r="A6" t="s">
        <v>202</v>
      </c>
      <c r="B6">
        <v>10.6</v>
      </c>
      <c r="D6" s="1" t="s">
        <v>202</v>
      </c>
      <c r="E6">
        <v>7.6899999999999995</v>
      </c>
      <c r="G6" t="s">
        <v>202</v>
      </c>
      <c r="H6">
        <v>10.8</v>
      </c>
      <c r="J6" t="s">
        <v>202</v>
      </c>
      <c r="K6">
        <v>10.850000000000001</v>
      </c>
      <c r="M6" s="1" t="s">
        <v>202</v>
      </c>
      <c r="N6">
        <v>12.4</v>
      </c>
      <c r="P6" s="1" t="s">
        <v>202</v>
      </c>
      <c r="Q6">
        <v>10.85</v>
      </c>
    </row>
    <row r="7" spans="1:17" x14ac:dyDescent="0.35">
      <c r="A7" t="s">
        <v>203</v>
      </c>
      <c r="B7">
        <v>12.3</v>
      </c>
      <c r="D7" s="1" t="s">
        <v>203</v>
      </c>
      <c r="E7">
        <v>9.1425000000000001</v>
      </c>
      <c r="G7" t="s">
        <v>203</v>
      </c>
      <c r="H7">
        <v>12.3</v>
      </c>
      <c r="J7" t="s">
        <v>203</v>
      </c>
      <c r="K7">
        <v>12.9</v>
      </c>
      <c r="M7" s="1" t="s">
        <v>203</v>
      </c>
      <c r="N7">
        <v>12.9</v>
      </c>
      <c r="P7" s="1" t="s">
        <v>203</v>
      </c>
      <c r="Q7">
        <v>12</v>
      </c>
    </row>
    <row r="8" spans="1:17" x14ac:dyDescent="0.35">
      <c r="A8" t="s">
        <v>204</v>
      </c>
      <c r="B8">
        <v>15.2</v>
      </c>
      <c r="D8" s="1" t="s">
        <v>204</v>
      </c>
      <c r="E8">
        <v>13.1</v>
      </c>
      <c r="G8" t="s">
        <v>204</v>
      </c>
      <c r="H8">
        <v>14.3</v>
      </c>
      <c r="J8" t="s">
        <v>204</v>
      </c>
      <c r="K8">
        <v>15.2</v>
      </c>
      <c r="M8" s="1" t="s">
        <v>204</v>
      </c>
      <c r="N8">
        <v>14.9</v>
      </c>
      <c r="P8" s="1" t="s">
        <v>204</v>
      </c>
      <c r="Q8">
        <v>14.3</v>
      </c>
    </row>
    <row r="9" spans="1:17" x14ac:dyDescent="0.35">
      <c r="A9" t="s">
        <v>205</v>
      </c>
      <c r="B9">
        <v>12.18</v>
      </c>
      <c r="D9" s="1" t="s">
        <v>205</v>
      </c>
      <c r="E9">
        <v>10.08</v>
      </c>
      <c r="G9" t="s">
        <v>205</v>
      </c>
      <c r="H9">
        <v>6.580000000000001</v>
      </c>
      <c r="J9" t="s">
        <v>205</v>
      </c>
      <c r="K9">
        <v>9.93</v>
      </c>
      <c r="M9" s="1" t="s">
        <v>205</v>
      </c>
      <c r="N9">
        <v>5.17</v>
      </c>
      <c r="P9" s="1" t="s">
        <v>205</v>
      </c>
      <c r="Q9">
        <v>6.1900000000000013</v>
      </c>
    </row>
    <row r="10" spans="1:17" x14ac:dyDescent="0.35">
      <c r="A10" t="s">
        <v>206</v>
      </c>
      <c r="B10">
        <v>4.0100000000000016</v>
      </c>
      <c r="D10" s="1" t="s">
        <v>206</v>
      </c>
      <c r="E10">
        <v>3.1300000000000008</v>
      </c>
      <c r="G10" t="s">
        <v>206</v>
      </c>
      <c r="H10">
        <v>2.6799999999999997</v>
      </c>
      <c r="J10" t="s">
        <v>206</v>
      </c>
      <c r="K10">
        <v>4.2524999999999995</v>
      </c>
      <c r="M10" s="1" t="s">
        <v>206</v>
      </c>
      <c r="N10">
        <v>1.4000000000000004</v>
      </c>
      <c r="P10" s="1" t="s">
        <v>206</v>
      </c>
      <c r="Q10">
        <v>2.4250000000000007</v>
      </c>
    </row>
    <row r="11" spans="1:17" x14ac:dyDescent="0.35">
      <c r="A11" t="s">
        <v>207</v>
      </c>
      <c r="B11">
        <v>2.2749999999999968</v>
      </c>
      <c r="D11" s="1" t="s">
        <v>207</v>
      </c>
      <c r="E11">
        <v>1.3174999999999981</v>
      </c>
      <c r="G11" t="s">
        <v>207</v>
      </c>
      <c r="H11">
        <v>5.6000000000000014</v>
      </c>
      <c r="J11" t="s">
        <v>207</v>
      </c>
      <c r="K11">
        <v>2.2687500000000016</v>
      </c>
      <c r="M11" s="1" t="s">
        <v>207</v>
      </c>
      <c r="N11">
        <v>9.3999999999999986</v>
      </c>
      <c r="P11" s="1" t="s">
        <v>207</v>
      </c>
      <c r="Q11">
        <v>5.9374999999999982</v>
      </c>
    </row>
    <row r="12" spans="1:17" x14ac:dyDescent="0.35">
      <c r="A12" t="s">
        <v>208</v>
      </c>
      <c r="B12">
        <v>18.315000000000005</v>
      </c>
      <c r="D12" s="1" t="s">
        <v>208</v>
      </c>
      <c r="E12">
        <v>13.837500000000002</v>
      </c>
      <c r="G12" t="s">
        <v>208</v>
      </c>
      <c r="H12">
        <v>16.32</v>
      </c>
      <c r="J12" t="s">
        <v>208</v>
      </c>
      <c r="K12">
        <v>19.278749999999999</v>
      </c>
      <c r="M12" s="1" t="s">
        <v>208</v>
      </c>
      <c r="N12">
        <v>15</v>
      </c>
      <c r="P12" s="1" t="s">
        <v>208</v>
      </c>
      <c r="Q12">
        <v>15.637500000000001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4"/>
  <sheetViews>
    <sheetView workbookViewId="0">
      <selection activeCell="E1" sqref="E1:F12"/>
    </sheetView>
  </sheetViews>
  <sheetFormatPr defaultRowHeight="14.5" x14ac:dyDescent="0.35"/>
  <cols>
    <col min="5" max="5" width="18" customWidth="1"/>
  </cols>
  <sheetData>
    <row r="1" spans="1:15" x14ac:dyDescent="0.35">
      <c r="A1" s="1" t="s">
        <v>189</v>
      </c>
      <c r="B1" s="1" t="s">
        <v>0</v>
      </c>
      <c r="C1" s="1">
        <v>2015</v>
      </c>
      <c r="E1" s="1" t="s">
        <v>218</v>
      </c>
      <c r="F1" s="1" t="s">
        <v>214</v>
      </c>
      <c r="O1">
        <v>0</v>
      </c>
    </row>
    <row r="2" spans="1:15" x14ac:dyDescent="0.35">
      <c r="A2" t="s">
        <v>194</v>
      </c>
      <c r="B2" t="s">
        <v>8</v>
      </c>
      <c r="C2">
        <v>13.5</v>
      </c>
      <c r="E2" s="1" t="s">
        <v>198</v>
      </c>
      <c r="F2">
        <f>AVERAGE(C2:C34)</f>
        <v>10.832121212121212</v>
      </c>
      <c r="O2">
        <v>1</v>
      </c>
    </row>
    <row r="3" spans="1:15" x14ac:dyDescent="0.35">
      <c r="A3" t="s">
        <v>194</v>
      </c>
      <c r="B3" t="s">
        <v>6</v>
      </c>
      <c r="C3">
        <v>11.7</v>
      </c>
      <c r="E3" s="1" t="s">
        <v>199</v>
      </c>
      <c r="F3">
        <f>_xlfn.STDEV.P(C2:C34)</f>
        <v>1.7098923545344904</v>
      </c>
      <c r="O3">
        <v>2</v>
      </c>
    </row>
    <row r="4" spans="1:15" x14ac:dyDescent="0.35">
      <c r="A4" t="s">
        <v>194</v>
      </c>
      <c r="B4" t="s">
        <v>19</v>
      </c>
      <c r="C4">
        <v>12.7</v>
      </c>
      <c r="E4" s="1" t="s">
        <v>200</v>
      </c>
      <c r="F4">
        <f>MIN(C2:C34)</f>
        <v>7.72</v>
      </c>
      <c r="O4">
        <v>3</v>
      </c>
    </row>
    <row r="5" spans="1:15" x14ac:dyDescent="0.35">
      <c r="A5" t="s">
        <v>194</v>
      </c>
      <c r="B5" t="s">
        <v>25</v>
      </c>
      <c r="C5">
        <v>11.2</v>
      </c>
      <c r="E5" s="1" t="s">
        <v>201</v>
      </c>
      <c r="F5">
        <f>_xlfn.QUARTILE.EXC(C2:C34,1)</f>
        <v>9.620000000000001</v>
      </c>
      <c r="O5">
        <v>4</v>
      </c>
    </row>
    <row r="6" spans="1:15" x14ac:dyDescent="0.35">
      <c r="A6" t="s">
        <v>194</v>
      </c>
      <c r="B6" t="s">
        <v>22</v>
      </c>
      <c r="C6">
        <v>9.84</v>
      </c>
      <c r="E6" s="1" t="s">
        <v>202</v>
      </c>
      <c r="F6">
        <f>_xlfn.QUARTILE.EXC(C2:C34,2)</f>
        <v>10.8</v>
      </c>
      <c r="O6">
        <v>5</v>
      </c>
    </row>
    <row r="7" spans="1:15" x14ac:dyDescent="0.35">
      <c r="A7" t="s">
        <v>194</v>
      </c>
      <c r="B7" t="s">
        <v>23</v>
      </c>
      <c r="C7">
        <v>10.8</v>
      </c>
      <c r="E7" s="1" t="s">
        <v>203</v>
      </c>
      <c r="F7">
        <f>_xlfn.QUARTILE.EXC(C2:C34,3)</f>
        <v>12.3</v>
      </c>
      <c r="O7">
        <v>6</v>
      </c>
    </row>
    <row r="8" spans="1:15" x14ac:dyDescent="0.35">
      <c r="A8" t="s">
        <v>194</v>
      </c>
      <c r="B8" t="s">
        <v>24</v>
      </c>
      <c r="C8">
        <v>8.2100000000000009</v>
      </c>
      <c r="E8" s="1" t="s">
        <v>204</v>
      </c>
      <c r="F8">
        <f>MAX(C2:C34)</f>
        <v>14.3</v>
      </c>
      <c r="O8">
        <v>7</v>
      </c>
    </row>
    <row r="9" spans="1:15" x14ac:dyDescent="0.35">
      <c r="A9" t="s">
        <v>194</v>
      </c>
      <c r="B9" t="s">
        <v>30</v>
      </c>
      <c r="C9">
        <v>14.3</v>
      </c>
      <c r="E9" s="1" t="s">
        <v>205</v>
      </c>
      <c r="F9">
        <f>F8-F4</f>
        <v>6.580000000000001</v>
      </c>
      <c r="O9">
        <v>8</v>
      </c>
    </row>
    <row r="10" spans="1:15" x14ac:dyDescent="0.35">
      <c r="A10" t="s">
        <v>194</v>
      </c>
      <c r="B10" t="s">
        <v>32</v>
      </c>
      <c r="C10">
        <v>12.7</v>
      </c>
      <c r="E10" s="1" t="s">
        <v>206</v>
      </c>
      <c r="F10">
        <f>F7-F5</f>
        <v>2.6799999999999997</v>
      </c>
      <c r="O10">
        <v>9</v>
      </c>
    </row>
    <row r="11" spans="1:15" x14ac:dyDescent="0.35">
      <c r="A11" t="s">
        <v>194</v>
      </c>
      <c r="B11" t="s">
        <v>38</v>
      </c>
      <c r="C11">
        <v>10.1</v>
      </c>
      <c r="E11" s="1" t="s">
        <v>207</v>
      </c>
      <c r="F11">
        <f>F5-1.5*F10</f>
        <v>5.6000000000000014</v>
      </c>
      <c r="G11" t="s">
        <v>215</v>
      </c>
      <c r="O11">
        <v>10</v>
      </c>
    </row>
    <row r="12" spans="1:15" x14ac:dyDescent="0.35">
      <c r="A12" t="s">
        <v>194</v>
      </c>
      <c r="B12" t="s">
        <v>41</v>
      </c>
      <c r="C12">
        <v>9.93</v>
      </c>
      <c r="E12" s="1" t="s">
        <v>208</v>
      </c>
      <c r="F12">
        <f>F7+1.5*F10</f>
        <v>16.32</v>
      </c>
      <c r="G12" t="s">
        <v>216</v>
      </c>
      <c r="O12">
        <v>11</v>
      </c>
    </row>
    <row r="13" spans="1:15" x14ac:dyDescent="0.35">
      <c r="A13" t="s">
        <v>194</v>
      </c>
      <c r="B13" t="s">
        <v>42</v>
      </c>
      <c r="C13">
        <v>12.6</v>
      </c>
      <c r="O13">
        <v>12</v>
      </c>
    </row>
    <row r="14" spans="1:15" x14ac:dyDescent="0.35">
      <c r="A14" t="s">
        <v>194</v>
      </c>
      <c r="B14" t="s">
        <v>47</v>
      </c>
      <c r="C14">
        <v>12.3</v>
      </c>
      <c r="O14">
        <v>13</v>
      </c>
    </row>
    <row r="15" spans="1:15" ht="15" thickBot="1" x14ac:dyDescent="0.4">
      <c r="A15" t="s">
        <v>194</v>
      </c>
      <c r="B15" t="s">
        <v>51</v>
      </c>
      <c r="C15">
        <v>10.3</v>
      </c>
      <c r="O15">
        <v>14</v>
      </c>
    </row>
    <row r="16" spans="1:15" x14ac:dyDescent="0.35">
      <c r="A16" t="s">
        <v>194</v>
      </c>
      <c r="B16" t="s">
        <v>151</v>
      </c>
      <c r="C16">
        <v>9.34</v>
      </c>
      <c r="E16" s="5" t="s">
        <v>233</v>
      </c>
      <c r="F16" s="5" t="s">
        <v>232</v>
      </c>
      <c r="O16">
        <v>15</v>
      </c>
    </row>
    <row r="17" spans="1:15" x14ac:dyDescent="0.35">
      <c r="A17" t="s">
        <v>194</v>
      </c>
      <c r="B17" t="s">
        <v>70</v>
      </c>
      <c r="C17">
        <v>11.2</v>
      </c>
      <c r="E17" s="2">
        <v>1</v>
      </c>
      <c r="F17" s="3">
        <v>0</v>
      </c>
      <c r="O17">
        <v>16</v>
      </c>
    </row>
    <row r="18" spans="1:15" x14ac:dyDescent="0.35">
      <c r="A18" t="s">
        <v>194</v>
      </c>
      <c r="B18" t="s">
        <v>71</v>
      </c>
      <c r="C18">
        <v>7.9</v>
      </c>
      <c r="E18" s="2">
        <v>2</v>
      </c>
      <c r="F18" s="3">
        <v>0</v>
      </c>
    </row>
    <row r="19" spans="1:15" x14ac:dyDescent="0.35">
      <c r="A19" t="s">
        <v>194</v>
      </c>
      <c r="B19" t="s">
        <v>72</v>
      </c>
      <c r="C19">
        <v>10.6</v>
      </c>
      <c r="E19" s="2">
        <v>3</v>
      </c>
      <c r="F19" s="3">
        <v>0</v>
      </c>
    </row>
    <row r="20" spans="1:15" x14ac:dyDescent="0.35">
      <c r="A20" t="s">
        <v>194</v>
      </c>
      <c r="B20" t="s">
        <v>75</v>
      </c>
      <c r="C20">
        <v>7.72</v>
      </c>
      <c r="E20" s="2">
        <v>4</v>
      </c>
      <c r="F20" s="3">
        <v>0</v>
      </c>
    </row>
    <row r="21" spans="1:15" x14ac:dyDescent="0.35">
      <c r="A21" t="s">
        <v>194</v>
      </c>
      <c r="B21" t="s">
        <v>73</v>
      </c>
      <c r="C21">
        <v>8.2899999999999991</v>
      </c>
      <c r="E21" s="2">
        <v>5</v>
      </c>
      <c r="F21" s="3">
        <v>0</v>
      </c>
    </row>
    <row r="22" spans="1:15" x14ac:dyDescent="0.35">
      <c r="A22" t="s">
        <v>194</v>
      </c>
      <c r="B22" t="s">
        <v>85</v>
      </c>
      <c r="C22">
        <v>12.3</v>
      </c>
      <c r="E22" s="2">
        <v>6</v>
      </c>
      <c r="F22" s="3">
        <v>0</v>
      </c>
    </row>
    <row r="23" spans="1:15" x14ac:dyDescent="0.35">
      <c r="A23" t="s">
        <v>194</v>
      </c>
      <c r="B23" t="s">
        <v>109</v>
      </c>
      <c r="C23">
        <v>10.8</v>
      </c>
      <c r="E23" s="2">
        <v>7</v>
      </c>
      <c r="F23" s="3">
        <v>0</v>
      </c>
    </row>
    <row r="24" spans="1:15" x14ac:dyDescent="0.35">
      <c r="A24" t="s">
        <v>194</v>
      </c>
      <c r="B24" t="s">
        <v>125</v>
      </c>
      <c r="C24">
        <v>8.07</v>
      </c>
      <c r="E24" s="2">
        <v>8</v>
      </c>
      <c r="F24" s="3">
        <v>2</v>
      </c>
    </row>
    <row r="25" spans="1:15" x14ac:dyDescent="0.35">
      <c r="A25" t="s">
        <v>194</v>
      </c>
      <c r="B25" t="s">
        <v>132</v>
      </c>
      <c r="C25">
        <v>11.1</v>
      </c>
      <c r="E25" s="2">
        <v>9</v>
      </c>
      <c r="F25" s="3">
        <v>3</v>
      </c>
    </row>
    <row r="26" spans="1:15" x14ac:dyDescent="0.35">
      <c r="A26" t="s">
        <v>194</v>
      </c>
      <c r="B26" t="s">
        <v>139</v>
      </c>
      <c r="C26">
        <v>9.16</v>
      </c>
      <c r="E26" s="2">
        <v>10</v>
      </c>
      <c r="F26" s="3">
        <v>5</v>
      </c>
    </row>
    <row r="27" spans="1:15" x14ac:dyDescent="0.35">
      <c r="A27" t="s">
        <v>194</v>
      </c>
      <c r="B27" t="s">
        <v>133</v>
      </c>
      <c r="C27">
        <v>11.5</v>
      </c>
      <c r="E27" s="2">
        <v>11</v>
      </c>
      <c r="F27" s="3">
        <v>7</v>
      </c>
    </row>
    <row r="28" spans="1:15" x14ac:dyDescent="0.35">
      <c r="A28" t="s">
        <v>194</v>
      </c>
      <c r="B28" t="s">
        <v>99</v>
      </c>
      <c r="C28">
        <v>11.3</v>
      </c>
      <c r="E28" s="2">
        <v>12</v>
      </c>
      <c r="F28" s="3">
        <v>7</v>
      </c>
    </row>
    <row r="29" spans="1:15" x14ac:dyDescent="0.35">
      <c r="A29" t="s">
        <v>194</v>
      </c>
      <c r="B29" t="s">
        <v>180</v>
      </c>
      <c r="C29">
        <v>11.2</v>
      </c>
      <c r="E29" s="2">
        <v>13</v>
      </c>
      <c r="F29" s="3">
        <v>5</v>
      </c>
    </row>
    <row r="30" spans="1:15" x14ac:dyDescent="0.35">
      <c r="A30" t="s">
        <v>194</v>
      </c>
      <c r="B30" t="s">
        <v>156</v>
      </c>
      <c r="C30">
        <v>9.4</v>
      </c>
      <c r="E30" s="2">
        <v>14</v>
      </c>
      <c r="F30" s="3">
        <v>2</v>
      </c>
    </row>
    <row r="31" spans="1:15" x14ac:dyDescent="0.35">
      <c r="A31" t="s">
        <v>194</v>
      </c>
      <c r="B31" t="s">
        <v>170</v>
      </c>
      <c r="C31">
        <v>13.1</v>
      </c>
      <c r="E31" s="2">
        <v>15</v>
      </c>
      <c r="F31" s="3">
        <v>1</v>
      </c>
    </row>
    <row r="32" spans="1:15" x14ac:dyDescent="0.35">
      <c r="A32" t="s">
        <v>194</v>
      </c>
      <c r="B32" t="s">
        <v>178</v>
      </c>
      <c r="C32">
        <v>13.4</v>
      </c>
      <c r="E32" s="2">
        <v>16</v>
      </c>
      <c r="F32" s="3">
        <v>0</v>
      </c>
    </row>
    <row r="33" spans="1:6" ht="15" thickBot="1" x14ac:dyDescent="0.4">
      <c r="A33" t="s">
        <v>194</v>
      </c>
      <c r="B33" t="s">
        <v>177</v>
      </c>
      <c r="C33">
        <v>10.4</v>
      </c>
      <c r="E33" s="4" t="s">
        <v>231</v>
      </c>
      <c r="F33" s="4">
        <v>0</v>
      </c>
    </row>
    <row r="34" spans="1:6" x14ac:dyDescent="0.35">
      <c r="A34" t="s">
        <v>194</v>
      </c>
      <c r="B34" t="s">
        <v>181</v>
      </c>
      <c r="C34">
        <v>10.5</v>
      </c>
    </row>
  </sheetData>
  <sortState xmlns:xlrd2="http://schemas.microsoft.com/office/spreadsheetml/2017/richdata2" ref="E18:E32">
    <sortCondition ref="E17"/>
  </sortState>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87"/>
  <sheetViews>
    <sheetView workbookViewId="0">
      <selection activeCell="V2" sqref="V2"/>
    </sheetView>
  </sheetViews>
  <sheetFormatPr defaultRowHeight="14.5" x14ac:dyDescent="0.35"/>
  <cols>
    <col min="5" max="5" width="17.36328125" customWidth="1"/>
    <col min="14" max="14" width="20.36328125" customWidth="1"/>
  </cols>
  <sheetData>
    <row r="1" spans="1:21" x14ac:dyDescent="0.35">
      <c r="A1" s="1" t="s">
        <v>189</v>
      </c>
      <c r="B1" s="1" t="s">
        <v>0</v>
      </c>
      <c r="C1" s="1">
        <v>2015</v>
      </c>
      <c r="E1" s="1" t="s">
        <v>217</v>
      </c>
      <c r="F1" s="1" t="s">
        <v>220</v>
      </c>
      <c r="O1">
        <v>0</v>
      </c>
      <c r="S1" s="1" t="s">
        <v>189</v>
      </c>
      <c r="T1" s="1" t="s">
        <v>0</v>
      </c>
      <c r="U1" s="1">
        <v>2015</v>
      </c>
    </row>
    <row r="2" spans="1:21" x14ac:dyDescent="0.35">
      <c r="A2" t="s">
        <v>190</v>
      </c>
      <c r="B2" t="s">
        <v>1</v>
      </c>
      <c r="C2">
        <v>5.27</v>
      </c>
      <c r="E2" s="1" t="s">
        <v>198</v>
      </c>
      <c r="F2">
        <f>AVERAGE(C2:C43)</f>
        <v>10.750238095238094</v>
      </c>
      <c r="O2">
        <v>1</v>
      </c>
      <c r="S2" t="s">
        <v>190</v>
      </c>
      <c r="T2" t="s">
        <v>1</v>
      </c>
      <c r="U2">
        <v>5.27</v>
      </c>
    </row>
    <row r="3" spans="1:21" x14ac:dyDescent="0.35">
      <c r="A3" t="s">
        <v>190</v>
      </c>
      <c r="B3" t="s">
        <v>7</v>
      </c>
      <c r="C3">
        <v>11.6</v>
      </c>
      <c r="E3" s="1" t="s">
        <v>199</v>
      </c>
      <c r="F3">
        <f>_xlfn.STDEV.P(C2:C43)</f>
        <v>2.4432720918348916</v>
      </c>
      <c r="O3">
        <v>2</v>
      </c>
      <c r="S3" t="s">
        <v>190</v>
      </c>
      <c r="T3" t="s">
        <v>16</v>
      </c>
      <c r="U3">
        <v>7.13</v>
      </c>
    </row>
    <row r="4" spans="1:21" x14ac:dyDescent="0.35">
      <c r="A4" t="s">
        <v>190</v>
      </c>
      <c r="B4" t="s">
        <v>11</v>
      </c>
      <c r="C4">
        <v>12.3</v>
      </c>
      <c r="E4" s="1" t="s">
        <v>200</v>
      </c>
      <c r="F4">
        <f>MIN(C2:C43)</f>
        <v>5.27</v>
      </c>
      <c r="O4">
        <v>3</v>
      </c>
      <c r="S4" t="s">
        <v>190</v>
      </c>
      <c r="T4" t="s">
        <v>95</v>
      </c>
      <c r="U4">
        <v>7.43</v>
      </c>
    </row>
    <row r="5" spans="1:21" x14ac:dyDescent="0.35">
      <c r="A5" t="s">
        <v>190</v>
      </c>
      <c r="B5" t="s">
        <v>16</v>
      </c>
      <c r="C5">
        <v>7.13</v>
      </c>
      <c r="E5" s="1" t="s">
        <v>201</v>
      </c>
      <c r="F5">
        <f>_xlfn.QUARTILE.EXC(C2:C43,1)</f>
        <v>8.6475000000000009</v>
      </c>
      <c r="O5">
        <v>4</v>
      </c>
      <c r="S5" t="s">
        <v>190</v>
      </c>
      <c r="T5" t="s">
        <v>27</v>
      </c>
      <c r="U5">
        <v>7.51</v>
      </c>
    </row>
    <row r="6" spans="1:21" x14ac:dyDescent="0.35">
      <c r="A6" t="s">
        <v>190</v>
      </c>
      <c r="B6" t="s">
        <v>26</v>
      </c>
      <c r="C6">
        <v>15.2</v>
      </c>
      <c r="E6" s="1" t="s">
        <v>202</v>
      </c>
      <c r="F6">
        <f>_xlfn.QUARTILE.EXC(C2:C43,2)</f>
        <v>10.850000000000001</v>
      </c>
      <c r="O6">
        <v>5</v>
      </c>
      <c r="S6" t="s">
        <v>190</v>
      </c>
      <c r="T6" t="s">
        <v>91</v>
      </c>
      <c r="U6">
        <v>7.52</v>
      </c>
    </row>
    <row r="7" spans="1:21" x14ac:dyDescent="0.35">
      <c r="A7" t="s">
        <v>190</v>
      </c>
      <c r="B7" t="s">
        <v>27</v>
      </c>
      <c r="C7">
        <v>7.51</v>
      </c>
      <c r="E7" s="1" t="s">
        <v>203</v>
      </c>
      <c r="F7">
        <f>_xlfn.QUARTILE.EXC(C2:C43,3)</f>
        <v>12.9</v>
      </c>
      <c r="O7">
        <v>6</v>
      </c>
      <c r="S7" t="s">
        <v>190</v>
      </c>
      <c r="T7" t="s">
        <v>131</v>
      </c>
      <c r="U7">
        <v>7.73</v>
      </c>
    </row>
    <row r="8" spans="1:21" x14ac:dyDescent="0.35">
      <c r="A8" t="s">
        <v>190</v>
      </c>
      <c r="B8" t="s">
        <v>33</v>
      </c>
      <c r="C8">
        <v>11.2</v>
      </c>
      <c r="E8" s="1" t="s">
        <v>204</v>
      </c>
      <c r="F8">
        <f>MAX(C2:C43)</f>
        <v>15.2</v>
      </c>
      <c r="O8">
        <v>7</v>
      </c>
      <c r="S8" t="s">
        <v>190</v>
      </c>
      <c r="T8" t="s">
        <v>114</v>
      </c>
      <c r="U8">
        <v>7.79</v>
      </c>
    </row>
    <row r="9" spans="1:21" x14ac:dyDescent="0.35">
      <c r="A9" t="s">
        <v>190</v>
      </c>
      <c r="B9" t="s">
        <v>63</v>
      </c>
      <c r="C9">
        <v>12.9</v>
      </c>
      <c r="E9" s="1" t="s">
        <v>205</v>
      </c>
      <c r="F9">
        <f>F8-F4</f>
        <v>9.93</v>
      </c>
      <c r="O9">
        <v>8</v>
      </c>
      <c r="S9" t="s">
        <v>190</v>
      </c>
      <c r="T9" t="s">
        <v>128</v>
      </c>
      <c r="U9">
        <v>7.98</v>
      </c>
    </row>
    <row r="10" spans="1:21" x14ac:dyDescent="0.35">
      <c r="A10" t="s">
        <v>190</v>
      </c>
      <c r="B10" t="s">
        <v>77</v>
      </c>
      <c r="C10">
        <v>9.83</v>
      </c>
      <c r="E10" s="1" t="s">
        <v>206</v>
      </c>
      <c r="F10">
        <f>F7-F5</f>
        <v>4.2524999999999995</v>
      </c>
      <c r="O10">
        <v>9</v>
      </c>
      <c r="S10" t="s">
        <v>195</v>
      </c>
      <c r="T10" t="s">
        <v>135</v>
      </c>
      <c r="U10">
        <v>8.36</v>
      </c>
    </row>
    <row r="11" spans="1:21" x14ac:dyDescent="0.35">
      <c r="A11" t="s">
        <v>190</v>
      </c>
      <c r="B11" t="s">
        <v>78</v>
      </c>
      <c r="C11">
        <v>8.99</v>
      </c>
      <c r="E11" s="1" t="s">
        <v>207</v>
      </c>
      <c r="F11">
        <f>F5-1.5*F10</f>
        <v>2.2687500000000016</v>
      </c>
      <c r="G11" t="s">
        <v>221</v>
      </c>
      <c r="O11">
        <v>10</v>
      </c>
      <c r="S11" t="s">
        <v>190</v>
      </c>
      <c r="T11" t="s">
        <v>108</v>
      </c>
      <c r="U11">
        <v>8.61</v>
      </c>
    </row>
    <row r="12" spans="1:21" x14ac:dyDescent="0.35">
      <c r="A12" t="s">
        <v>190</v>
      </c>
      <c r="B12" t="s">
        <v>87</v>
      </c>
      <c r="C12">
        <v>14.7</v>
      </c>
      <c r="E12" s="1" t="s">
        <v>208</v>
      </c>
      <c r="F12">
        <f>F7+1.5*F10</f>
        <v>19.278749999999999</v>
      </c>
      <c r="G12" t="s">
        <v>222</v>
      </c>
      <c r="O12">
        <v>11</v>
      </c>
      <c r="S12" t="s">
        <v>190</v>
      </c>
      <c r="T12" t="s">
        <v>168</v>
      </c>
      <c r="U12">
        <v>8.66</v>
      </c>
    </row>
    <row r="13" spans="1:21" x14ac:dyDescent="0.35">
      <c r="A13" t="s">
        <v>190</v>
      </c>
      <c r="B13" t="s">
        <v>88</v>
      </c>
      <c r="C13">
        <v>12.4</v>
      </c>
      <c r="O13">
        <v>12</v>
      </c>
      <c r="S13" t="s">
        <v>190</v>
      </c>
      <c r="T13" t="s">
        <v>78</v>
      </c>
      <c r="U13">
        <v>8.99</v>
      </c>
    </row>
    <row r="14" spans="1:21" x14ac:dyDescent="0.35">
      <c r="A14" t="s">
        <v>190</v>
      </c>
      <c r="B14" t="s">
        <v>90</v>
      </c>
      <c r="C14">
        <v>12.4</v>
      </c>
      <c r="O14">
        <v>13</v>
      </c>
      <c r="S14" t="s">
        <v>195</v>
      </c>
      <c r="T14" t="s">
        <v>183</v>
      </c>
      <c r="U14">
        <v>9.2899999999999991</v>
      </c>
    </row>
    <row r="15" spans="1:21" ht="15" thickBot="1" x14ac:dyDescent="0.4">
      <c r="A15" t="s">
        <v>190</v>
      </c>
      <c r="B15" t="s">
        <v>91</v>
      </c>
      <c r="C15">
        <v>7.52</v>
      </c>
      <c r="O15">
        <v>14</v>
      </c>
      <c r="S15" t="s">
        <v>195</v>
      </c>
      <c r="T15" t="s">
        <v>110</v>
      </c>
      <c r="U15">
        <v>9.34</v>
      </c>
    </row>
    <row r="16" spans="1:21" x14ac:dyDescent="0.35">
      <c r="A16" t="s">
        <v>190</v>
      </c>
      <c r="B16" t="s">
        <v>93</v>
      </c>
      <c r="C16">
        <v>13.9</v>
      </c>
      <c r="E16" s="5" t="s">
        <v>233</v>
      </c>
      <c r="F16" s="5" t="s">
        <v>232</v>
      </c>
      <c r="O16">
        <v>15</v>
      </c>
      <c r="S16" t="s">
        <v>195</v>
      </c>
      <c r="T16" t="s">
        <v>149</v>
      </c>
      <c r="U16">
        <v>9.4</v>
      </c>
    </row>
    <row r="17" spans="1:21" x14ac:dyDescent="0.35">
      <c r="A17" t="s">
        <v>190</v>
      </c>
      <c r="B17" t="s">
        <v>95</v>
      </c>
      <c r="C17">
        <v>7.43</v>
      </c>
      <c r="E17" s="2">
        <v>1</v>
      </c>
      <c r="F17" s="3">
        <v>0</v>
      </c>
      <c r="O17">
        <v>16</v>
      </c>
      <c r="S17" t="s">
        <v>195</v>
      </c>
      <c r="T17" t="s">
        <v>92</v>
      </c>
      <c r="U17">
        <v>9.7100000000000009</v>
      </c>
    </row>
    <row r="18" spans="1:21" x14ac:dyDescent="0.35">
      <c r="A18" t="s">
        <v>190</v>
      </c>
      <c r="B18" t="s">
        <v>100</v>
      </c>
      <c r="C18">
        <v>11.4</v>
      </c>
      <c r="E18" s="2">
        <v>2</v>
      </c>
      <c r="F18" s="3">
        <v>0</v>
      </c>
      <c r="S18" t="s">
        <v>190</v>
      </c>
      <c r="T18" t="s">
        <v>77</v>
      </c>
      <c r="U18">
        <v>9.83</v>
      </c>
    </row>
    <row r="19" spans="1:21" x14ac:dyDescent="0.35">
      <c r="A19" t="s">
        <v>190</v>
      </c>
      <c r="B19" t="s">
        <v>108</v>
      </c>
      <c r="C19">
        <v>8.61</v>
      </c>
      <c r="E19" s="2">
        <v>3</v>
      </c>
      <c r="F19" s="3">
        <v>0</v>
      </c>
      <c r="S19" t="s">
        <v>190</v>
      </c>
      <c r="T19" t="s">
        <v>116</v>
      </c>
      <c r="U19">
        <v>9.86</v>
      </c>
    </row>
    <row r="20" spans="1:21" x14ac:dyDescent="0.35">
      <c r="A20" t="s">
        <v>190</v>
      </c>
      <c r="B20" t="s">
        <v>114</v>
      </c>
      <c r="C20">
        <v>7.79</v>
      </c>
      <c r="E20" s="2">
        <v>4</v>
      </c>
      <c r="F20" s="3">
        <v>0</v>
      </c>
      <c r="S20" t="s">
        <v>190</v>
      </c>
      <c r="T20" t="s">
        <v>182</v>
      </c>
      <c r="U20">
        <v>9.9</v>
      </c>
    </row>
    <row r="21" spans="1:21" x14ac:dyDescent="0.35">
      <c r="A21" t="s">
        <v>190</v>
      </c>
      <c r="B21" t="s">
        <v>116</v>
      </c>
      <c r="C21">
        <v>9.86</v>
      </c>
      <c r="E21" s="2">
        <v>5</v>
      </c>
      <c r="F21" s="3">
        <v>0</v>
      </c>
      <c r="S21" t="s">
        <v>190</v>
      </c>
      <c r="T21" t="s">
        <v>134</v>
      </c>
      <c r="U21">
        <v>10.4</v>
      </c>
    </row>
    <row r="22" spans="1:21" x14ac:dyDescent="0.35">
      <c r="A22" t="s">
        <v>190</v>
      </c>
      <c r="B22" t="s">
        <v>121</v>
      </c>
      <c r="C22">
        <v>12.1</v>
      </c>
      <c r="E22" s="2">
        <v>6</v>
      </c>
      <c r="F22" s="3">
        <v>0</v>
      </c>
      <c r="S22" t="s">
        <v>190</v>
      </c>
      <c r="T22" t="s">
        <v>165</v>
      </c>
      <c r="U22">
        <v>10.8</v>
      </c>
    </row>
    <row r="23" spans="1:21" x14ac:dyDescent="0.35">
      <c r="A23" t="s">
        <v>190</v>
      </c>
      <c r="B23" t="s">
        <v>128</v>
      </c>
      <c r="C23">
        <v>7.98</v>
      </c>
      <c r="E23" s="2">
        <v>7</v>
      </c>
      <c r="F23" s="3">
        <v>0</v>
      </c>
      <c r="S23" t="s">
        <v>195</v>
      </c>
      <c r="T23" t="s">
        <v>169</v>
      </c>
      <c r="U23">
        <v>10.9</v>
      </c>
    </row>
    <row r="24" spans="1:21" x14ac:dyDescent="0.35">
      <c r="A24" t="s">
        <v>190</v>
      </c>
      <c r="B24" t="s">
        <v>131</v>
      </c>
      <c r="C24">
        <v>7.73</v>
      </c>
      <c r="E24" s="2">
        <v>8</v>
      </c>
      <c r="F24" s="3">
        <v>7</v>
      </c>
      <c r="S24" t="s">
        <v>190</v>
      </c>
      <c r="T24" t="s">
        <v>33</v>
      </c>
      <c r="U24">
        <v>11.2</v>
      </c>
    </row>
    <row r="25" spans="1:21" x14ac:dyDescent="0.35">
      <c r="A25" t="s">
        <v>190</v>
      </c>
      <c r="B25" t="s">
        <v>134</v>
      </c>
      <c r="C25">
        <v>10.4</v>
      </c>
      <c r="E25" s="2">
        <v>9</v>
      </c>
      <c r="F25" s="3">
        <v>4</v>
      </c>
      <c r="S25" t="s">
        <v>190</v>
      </c>
      <c r="T25" t="s">
        <v>100</v>
      </c>
      <c r="U25">
        <v>11.4</v>
      </c>
    </row>
    <row r="26" spans="1:21" x14ac:dyDescent="0.35">
      <c r="A26" t="s">
        <v>190</v>
      </c>
      <c r="B26" t="s">
        <v>137</v>
      </c>
      <c r="C26">
        <v>13.3</v>
      </c>
      <c r="E26" s="2">
        <v>10</v>
      </c>
      <c r="F26" s="3">
        <v>7</v>
      </c>
      <c r="S26" t="s">
        <v>190</v>
      </c>
      <c r="T26" t="s">
        <v>7</v>
      </c>
      <c r="U26">
        <v>11.6</v>
      </c>
    </row>
    <row r="27" spans="1:21" x14ac:dyDescent="0.35">
      <c r="A27" t="s">
        <v>190</v>
      </c>
      <c r="B27" t="s">
        <v>148</v>
      </c>
      <c r="C27">
        <v>13.2</v>
      </c>
      <c r="E27" s="2">
        <v>11</v>
      </c>
      <c r="F27" s="3">
        <v>3</v>
      </c>
      <c r="S27" t="s">
        <v>195</v>
      </c>
      <c r="T27" t="s">
        <v>58</v>
      </c>
      <c r="U27">
        <v>11.8</v>
      </c>
    </row>
    <row r="28" spans="1:21" x14ac:dyDescent="0.35">
      <c r="A28" t="s">
        <v>190</v>
      </c>
      <c r="B28" t="s">
        <v>165</v>
      </c>
      <c r="C28">
        <v>10.8</v>
      </c>
      <c r="E28" s="2">
        <v>12</v>
      </c>
      <c r="F28" s="3">
        <v>4</v>
      </c>
      <c r="S28" t="s">
        <v>190</v>
      </c>
      <c r="T28" t="s">
        <v>121</v>
      </c>
      <c r="U28">
        <v>12.1</v>
      </c>
    </row>
    <row r="29" spans="1:21" x14ac:dyDescent="0.35">
      <c r="A29" t="s">
        <v>190</v>
      </c>
      <c r="B29" t="s">
        <v>168</v>
      </c>
      <c r="C29">
        <v>8.66</v>
      </c>
      <c r="E29" s="2">
        <v>13</v>
      </c>
      <c r="F29" s="3">
        <v>7</v>
      </c>
      <c r="S29" t="s">
        <v>190</v>
      </c>
      <c r="T29" t="s">
        <v>179</v>
      </c>
      <c r="U29">
        <v>12.1</v>
      </c>
    </row>
    <row r="30" spans="1:21" x14ac:dyDescent="0.35">
      <c r="A30" t="s">
        <v>190</v>
      </c>
      <c r="B30" t="s">
        <v>173</v>
      </c>
      <c r="C30">
        <v>13.2</v>
      </c>
      <c r="E30" s="2">
        <v>14</v>
      </c>
      <c r="F30" s="3">
        <v>5</v>
      </c>
      <c r="S30" t="s">
        <v>190</v>
      </c>
      <c r="T30" t="s">
        <v>11</v>
      </c>
      <c r="U30">
        <v>12.3</v>
      </c>
    </row>
    <row r="31" spans="1:21" x14ac:dyDescent="0.35">
      <c r="A31" t="s">
        <v>190</v>
      </c>
      <c r="B31" t="s">
        <v>179</v>
      </c>
      <c r="C31">
        <v>12.1</v>
      </c>
      <c r="E31" s="2">
        <v>15</v>
      </c>
      <c r="F31" s="3">
        <v>3</v>
      </c>
      <c r="S31" t="s">
        <v>190</v>
      </c>
      <c r="T31" t="s">
        <v>88</v>
      </c>
      <c r="U31">
        <v>12.4</v>
      </c>
    </row>
    <row r="32" spans="1:21" x14ac:dyDescent="0.35">
      <c r="A32" t="s">
        <v>190</v>
      </c>
      <c r="B32" t="s">
        <v>182</v>
      </c>
      <c r="C32">
        <v>9.9</v>
      </c>
      <c r="E32" s="2">
        <v>16</v>
      </c>
      <c r="F32" s="3">
        <v>1</v>
      </c>
      <c r="S32" t="s">
        <v>190</v>
      </c>
      <c r="T32" t="s">
        <v>90</v>
      </c>
      <c r="U32">
        <v>12.4</v>
      </c>
    </row>
    <row r="33" spans="1:21" ht="15" thickBot="1" x14ac:dyDescent="0.4">
      <c r="A33" t="s">
        <v>195</v>
      </c>
      <c r="B33" t="s">
        <v>9</v>
      </c>
      <c r="C33">
        <v>14.7</v>
      </c>
      <c r="E33" s="4" t="s">
        <v>231</v>
      </c>
      <c r="F33" s="4">
        <v>0</v>
      </c>
      <c r="S33" t="s">
        <v>190</v>
      </c>
      <c r="T33" t="s">
        <v>63</v>
      </c>
      <c r="U33">
        <v>12.9</v>
      </c>
    </row>
    <row r="34" spans="1:21" x14ac:dyDescent="0.35">
      <c r="A34" t="s">
        <v>195</v>
      </c>
      <c r="B34" t="s">
        <v>58</v>
      </c>
      <c r="C34">
        <v>11.8</v>
      </c>
      <c r="S34" t="s">
        <v>190</v>
      </c>
      <c r="T34" t="s">
        <v>148</v>
      </c>
      <c r="U34">
        <v>13.2</v>
      </c>
    </row>
    <row r="35" spans="1:21" x14ac:dyDescent="0.35">
      <c r="A35" t="s">
        <v>195</v>
      </c>
      <c r="B35" t="s">
        <v>60</v>
      </c>
      <c r="C35">
        <v>13.5</v>
      </c>
      <c r="S35" t="s">
        <v>190</v>
      </c>
      <c r="T35" t="s">
        <v>173</v>
      </c>
      <c r="U35">
        <v>13.2</v>
      </c>
    </row>
    <row r="36" spans="1:21" x14ac:dyDescent="0.35">
      <c r="A36" t="s">
        <v>195</v>
      </c>
      <c r="B36" t="s">
        <v>92</v>
      </c>
      <c r="C36">
        <v>9.7100000000000009</v>
      </c>
      <c r="S36" t="s">
        <v>190</v>
      </c>
      <c r="T36" t="s">
        <v>137</v>
      </c>
      <c r="U36">
        <v>13.3</v>
      </c>
    </row>
    <row r="37" spans="1:21" x14ac:dyDescent="0.35">
      <c r="A37" t="s">
        <v>195</v>
      </c>
      <c r="B37" t="s">
        <v>110</v>
      </c>
      <c r="C37">
        <v>9.34</v>
      </c>
      <c r="S37" t="s">
        <v>195</v>
      </c>
      <c r="T37" t="s">
        <v>60</v>
      </c>
      <c r="U37">
        <v>13.5</v>
      </c>
    </row>
    <row r="38" spans="1:21" x14ac:dyDescent="0.35">
      <c r="A38" t="s">
        <v>195</v>
      </c>
      <c r="B38" t="s">
        <v>129</v>
      </c>
      <c r="C38">
        <v>14.3</v>
      </c>
      <c r="S38" t="s">
        <v>190</v>
      </c>
      <c r="T38" t="s">
        <v>93</v>
      </c>
      <c r="U38">
        <v>13.9</v>
      </c>
    </row>
    <row r="39" spans="1:21" x14ac:dyDescent="0.35">
      <c r="A39" t="s">
        <v>195</v>
      </c>
      <c r="B39" t="s">
        <v>135</v>
      </c>
      <c r="C39">
        <v>8.36</v>
      </c>
      <c r="S39" t="s">
        <v>195</v>
      </c>
      <c r="T39" t="s">
        <v>129</v>
      </c>
      <c r="U39">
        <v>14.3</v>
      </c>
    </row>
    <row r="40" spans="1:21" x14ac:dyDescent="0.35">
      <c r="A40" t="s">
        <v>195</v>
      </c>
      <c r="B40" t="s">
        <v>149</v>
      </c>
      <c r="C40">
        <v>9.4</v>
      </c>
      <c r="S40" t="s">
        <v>190</v>
      </c>
      <c r="T40" t="s">
        <v>87</v>
      </c>
      <c r="U40">
        <v>14.7</v>
      </c>
    </row>
    <row r="41" spans="1:21" x14ac:dyDescent="0.35">
      <c r="A41" t="s">
        <v>195</v>
      </c>
      <c r="B41" t="s">
        <v>169</v>
      </c>
      <c r="C41">
        <v>10.9</v>
      </c>
      <c r="S41" t="s">
        <v>195</v>
      </c>
      <c r="T41" t="s">
        <v>9</v>
      </c>
      <c r="U41">
        <v>14.7</v>
      </c>
    </row>
    <row r="42" spans="1:21" x14ac:dyDescent="0.35">
      <c r="A42" t="s">
        <v>195</v>
      </c>
      <c r="B42" t="s">
        <v>183</v>
      </c>
      <c r="C42">
        <v>9.2899999999999991</v>
      </c>
      <c r="S42" t="s">
        <v>190</v>
      </c>
      <c r="T42" t="s">
        <v>26</v>
      </c>
      <c r="U42">
        <v>15.2</v>
      </c>
    </row>
    <row r="43" spans="1:21" x14ac:dyDescent="0.35">
      <c r="A43" t="s">
        <v>195</v>
      </c>
      <c r="B43" t="s">
        <v>184</v>
      </c>
      <c r="C43">
        <v>12.9</v>
      </c>
      <c r="S43" t="s">
        <v>195</v>
      </c>
      <c r="T43" t="s">
        <v>184</v>
      </c>
      <c r="U43">
        <v>12.9</v>
      </c>
    </row>
    <row r="46" spans="1:21" x14ac:dyDescent="0.35">
      <c r="A46" t="s">
        <v>1</v>
      </c>
      <c r="B46">
        <v>5.27</v>
      </c>
      <c r="S46" t="s">
        <v>1</v>
      </c>
      <c r="T46">
        <v>5.27</v>
      </c>
    </row>
    <row r="47" spans="1:21" x14ac:dyDescent="0.35">
      <c r="A47" t="s">
        <v>16</v>
      </c>
      <c r="B47">
        <v>7.13</v>
      </c>
      <c r="S47" t="s">
        <v>16</v>
      </c>
      <c r="T47">
        <v>7.13</v>
      </c>
    </row>
    <row r="48" spans="1:21" x14ac:dyDescent="0.35">
      <c r="A48" t="s">
        <v>95</v>
      </c>
      <c r="B48">
        <v>7.43</v>
      </c>
      <c r="S48" t="s">
        <v>95</v>
      </c>
      <c r="T48">
        <v>7.43</v>
      </c>
    </row>
    <row r="49" spans="1:20" x14ac:dyDescent="0.35">
      <c r="A49" t="s">
        <v>27</v>
      </c>
      <c r="B49">
        <v>7.51</v>
      </c>
      <c r="S49" t="s">
        <v>27</v>
      </c>
      <c r="T49">
        <v>7.51</v>
      </c>
    </row>
    <row r="50" spans="1:20" x14ac:dyDescent="0.35">
      <c r="A50" t="s">
        <v>91</v>
      </c>
      <c r="B50">
        <v>7.52</v>
      </c>
      <c r="S50" t="s">
        <v>91</v>
      </c>
      <c r="T50">
        <v>7.52</v>
      </c>
    </row>
    <row r="51" spans="1:20" x14ac:dyDescent="0.35">
      <c r="A51" t="s">
        <v>131</v>
      </c>
      <c r="B51">
        <v>7.73</v>
      </c>
      <c r="S51" t="s">
        <v>131</v>
      </c>
      <c r="T51">
        <v>7.73</v>
      </c>
    </row>
    <row r="52" spans="1:20" x14ac:dyDescent="0.35">
      <c r="A52" t="s">
        <v>114</v>
      </c>
      <c r="B52">
        <v>7.79</v>
      </c>
      <c r="S52" t="s">
        <v>114</v>
      </c>
      <c r="T52">
        <v>7.79</v>
      </c>
    </row>
    <row r="53" spans="1:20" x14ac:dyDescent="0.35">
      <c r="A53" t="s">
        <v>128</v>
      </c>
      <c r="B53">
        <v>7.98</v>
      </c>
      <c r="S53" t="s">
        <v>128</v>
      </c>
      <c r="T53">
        <v>7.98</v>
      </c>
    </row>
    <row r="54" spans="1:20" x14ac:dyDescent="0.35">
      <c r="A54" t="s">
        <v>135</v>
      </c>
      <c r="B54">
        <v>8.36</v>
      </c>
      <c r="S54" t="s">
        <v>135</v>
      </c>
      <c r="T54">
        <v>8.36</v>
      </c>
    </row>
    <row r="55" spans="1:20" x14ac:dyDescent="0.35">
      <c r="A55" t="s">
        <v>108</v>
      </c>
      <c r="B55">
        <v>8.61</v>
      </c>
      <c r="S55" t="s">
        <v>108</v>
      </c>
      <c r="T55">
        <v>8.61</v>
      </c>
    </row>
    <row r="56" spans="1:20" x14ac:dyDescent="0.35">
      <c r="A56" t="s">
        <v>168</v>
      </c>
      <c r="B56">
        <v>8.66</v>
      </c>
      <c r="S56" t="s">
        <v>168</v>
      </c>
      <c r="T56">
        <v>8.66</v>
      </c>
    </row>
    <row r="57" spans="1:20" x14ac:dyDescent="0.35">
      <c r="A57" t="s">
        <v>78</v>
      </c>
      <c r="B57">
        <v>8.99</v>
      </c>
      <c r="S57" t="s">
        <v>78</v>
      </c>
      <c r="T57">
        <v>8.99</v>
      </c>
    </row>
    <row r="58" spans="1:20" x14ac:dyDescent="0.35">
      <c r="A58" t="s">
        <v>183</v>
      </c>
      <c r="B58">
        <v>9.2899999999999991</v>
      </c>
      <c r="S58" t="s">
        <v>183</v>
      </c>
      <c r="T58">
        <v>9.2899999999999991</v>
      </c>
    </row>
    <row r="59" spans="1:20" x14ac:dyDescent="0.35">
      <c r="A59" t="s">
        <v>110</v>
      </c>
      <c r="B59">
        <v>9.34</v>
      </c>
      <c r="S59" t="s">
        <v>110</v>
      </c>
      <c r="T59">
        <v>9.34</v>
      </c>
    </row>
    <row r="60" spans="1:20" x14ac:dyDescent="0.35">
      <c r="A60" t="s">
        <v>149</v>
      </c>
      <c r="B60">
        <v>9.4</v>
      </c>
      <c r="S60" t="s">
        <v>149</v>
      </c>
      <c r="T60">
        <v>9.4</v>
      </c>
    </row>
    <row r="61" spans="1:20" x14ac:dyDescent="0.35">
      <c r="A61" t="s">
        <v>92</v>
      </c>
      <c r="B61">
        <v>9.7100000000000009</v>
      </c>
      <c r="S61" t="s">
        <v>92</v>
      </c>
      <c r="T61">
        <v>9.7100000000000009</v>
      </c>
    </row>
    <row r="62" spans="1:20" x14ac:dyDescent="0.35">
      <c r="A62" t="s">
        <v>77</v>
      </c>
      <c r="B62">
        <v>9.83</v>
      </c>
      <c r="S62" t="s">
        <v>77</v>
      </c>
      <c r="T62">
        <v>9.83</v>
      </c>
    </row>
    <row r="63" spans="1:20" x14ac:dyDescent="0.35">
      <c r="A63" t="s">
        <v>116</v>
      </c>
      <c r="B63">
        <v>9.86</v>
      </c>
      <c r="S63" t="s">
        <v>116</v>
      </c>
      <c r="T63">
        <v>9.86</v>
      </c>
    </row>
    <row r="64" spans="1:20" x14ac:dyDescent="0.35">
      <c r="A64" t="s">
        <v>182</v>
      </c>
      <c r="B64">
        <v>9.9</v>
      </c>
      <c r="S64" t="s">
        <v>182</v>
      </c>
      <c r="T64">
        <v>9.9</v>
      </c>
    </row>
    <row r="65" spans="1:20" x14ac:dyDescent="0.35">
      <c r="A65" t="s">
        <v>134</v>
      </c>
      <c r="B65">
        <v>10.4</v>
      </c>
      <c r="S65" t="s">
        <v>134</v>
      </c>
      <c r="T65">
        <v>10.4</v>
      </c>
    </row>
    <row r="66" spans="1:20" x14ac:dyDescent="0.35">
      <c r="A66" t="s">
        <v>165</v>
      </c>
      <c r="B66">
        <v>10.8</v>
      </c>
      <c r="S66" t="s">
        <v>165</v>
      </c>
      <c r="T66">
        <v>10.8</v>
      </c>
    </row>
    <row r="67" spans="1:20" x14ac:dyDescent="0.35">
      <c r="A67" t="s">
        <v>169</v>
      </c>
      <c r="B67">
        <v>10.9</v>
      </c>
      <c r="S67" t="s">
        <v>169</v>
      </c>
      <c r="T67">
        <v>10.9</v>
      </c>
    </row>
    <row r="68" spans="1:20" x14ac:dyDescent="0.35">
      <c r="A68" t="s">
        <v>33</v>
      </c>
      <c r="B68">
        <v>11.2</v>
      </c>
      <c r="S68" t="s">
        <v>33</v>
      </c>
      <c r="T68">
        <v>11.2</v>
      </c>
    </row>
    <row r="69" spans="1:20" x14ac:dyDescent="0.35">
      <c r="A69" t="s">
        <v>100</v>
      </c>
      <c r="B69">
        <v>11.4</v>
      </c>
      <c r="S69" t="s">
        <v>100</v>
      </c>
      <c r="T69">
        <v>11.4</v>
      </c>
    </row>
    <row r="70" spans="1:20" x14ac:dyDescent="0.35">
      <c r="A70" t="s">
        <v>7</v>
      </c>
      <c r="B70">
        <v>11.6</v>
      </c>
      <c r="S70" t="s">
        <v>7</v>
      </c>
      <c r="T70">
        <v>11.6</v>
      </c>
    </row>
    <row r="71" spans="1:20" x14ac:dyDescent="0.35">
      <c r="A71" t="s">
        <v>58</v>
      </c>
      <c r="B71">
        <v>11.8</v>
      </c>
      <c r="S71" t="s">
        <v>58</v>
      </c>
      <c r="T71">
        <v>11.8</v>
      </c>
    </row>
    <row r="72" spans="1:20" x14ac:dyDescent="0.35">
      <c r="A72" t="s">
        <v>121</v>
      </c>
      <c r="B72">
        <v>12.1</v>
      </c>
      <c r="S72" t="s">
        <v>121</v>
      </c>
      <c r="T72">
        <v>12.1</v>
      </c>
    </row>
    <row r="73" spans="1:20" x14ac:dyDescent="0.35">
      <c r="A73" t="s">
        <v>179</v>
      </c>
      <c r="B73">
        <v>12.1</v>
      </c>
      <c r="S73" t="s">
        <v>179</v>
      </c>
      <c r="T73">
        <v>12.1</v>
      </c>
    </row>
    <row r="74" spans="1:20" x14ac:dyDescent="0.35">
      <c r="A74" t="s">
        <v>11</v>
      </c>
      <c r="B74">
        <v>12.3</v>
      </c>
      <c r="S74" t="s">
        <v>11</v>
      </c>
      <c r="T74">
        <v>12.3</v>
      </c>
    </row>
    <row r="75" spans="1:20" x14ac:dyDescent="0.35">
      <c r="A75" t="s">
        <v>88</v>
      </c>
      <c r="B75">
        <v>12.4</v>
      </c>
      <c r="S75" t="s">
        <v>88</v>
      </c>
      <c r="T75">
        <v>12.4</v>
      </c>
    </row>
    <row r="76" spans="1:20" x14ac:dyDescent="0.35">
      <c r="A76" t="s">
        <v>90</v>
      </c>
      <c r="B76">
        <v>12.4</v>
      </c>
      <c r="S76" t="s">
        <v>90</v>
      </c>
      <c r="T76">
        <v>12.4</v>
      </c>
    </row>
    <row r="77" spans="1:20" x14ac:dyDescent="0.35">
      <c r="A77" t="s">
        <v>63</v>
      </c>
      <c r="B77">
        <v>12.9</v>
      </c>
      <c r="S77" t="s">
        <v>63</v>
      </c>
      <c r="T77">
        <v>12.9</v>
      </c>
    </row>
    <row r="78" spans="1:20" x14ac:dyDescent="0.35">
      <c r="A78" t="s">
        <v>184</v>
      </c>
      <c r="B78">
        <v>12.9</v>
      </c>
      <c r="S78" t="s">
        <v>184</v>
      </c>
      <c r="T78">
        <v>12.9</v>
      </c>
    </row>
    <row r="79" spans="1:20" x14ac:dyDescent="0.35">
      <c r="A79" t="s">
        <v>148</v>
      </c>
      <c r="B79">
        <v>13.2</v>
      </c>
      <c r="S79" t="s">
        <v>148</v>
      </c>
      <c r="T79">
        <v>13.2</v>
      </c>
    </row>
    <row r="80" spans="1:20" x14ac:dyDescent="0.35">
      <c r="A80" t="s">
        <v>173</v>
      </c>
      <c r="B80">
        <v>13.2</v>
      </c>
      <c r="S80" t="s">
        <v>173</v>
      </c>
      <c r="T80">
        <v>13.2</v>
      </c>
    </row>
    <row r="81" spans="1:20" x14ac:dyDescent="0.35">
      <c r="A81" t="s">
        <v>137</v>
      </c>
      <c r="B81">
        <v>13.3</v>
      </c>
      <c r="S81" t="s">
        <v>137</v>
      </c>
      <c r="T81">
        <v>13.3</v>
      </c>
    </row>
    <row r="82" spans="1:20" x14ac:dyDescent="0.35">
      <c r="A82" t="s">
        <v>60</v>
      </c>
      <c r="B82">
        <v>13.5</v>
      </c>
      <c r="S82" t="s">
        <v>60</v>
      </c>
      <c r="T82">
        <v>13.5</v>
      </c>
    </row>
    <row r="83" spans="1:20" x14ac:dyDescent="0.35">
      <c r="A83" t="s">
        <v>93</v>
      </c>
      <c r="B83">
        <v>13.9</v>
      </c>
      <c r="S83" t="s">
        <v>93</v>
      </c>
      <c r="T83">
        <v>13.9</v>
      </c>
    </row>
    <row r="84" spans="1:20" x14ac:dyDescent="0.35">
      <c r="A84" t="s">
        <v>129</v>
      </c>
      <c r="B84">
        <v>14.3</v>
      </c>
      <c r="S84" t="s">
        <v>129</v>
      </c>
      <c r="T84">
        <v>14.3</v>
      </c>
    </row>
    <row r="85" spans="1:20" x14ac:dyDescent="0.35">
      <c r="A85" t="s">
        <v>87</v>
      </c>
      <c r="B85">
        <v>14.7</v>
      </c>
      <c r="S85" t="s">
        <v>87</v>
      </c>
      <c r="T85">
        <v>14.7</v>
      </c>
    </row>
    <row r="86" spans="1:20" x14ac:dyDescent="0.35">
      <c r="A86" t="s">
        <v>9</v>
      </c>
      <c r="B86">
        <v>14.7</v>
      </c>
      <c r="S86" t="s">
        <v>9</v>
      </c>
      <c r="T86">
        <v>14.7</v>
      </c>
    </row>
    <row r="87" spans="1:20" x14ac:dyDescent="0.35">
      <c r="A87" t="s">
        <v>26</v>
      </c>
      <c r="B87">
        <v>15.2</v>
      </c>
      <c r="S87" t="s">
        <v>26</v>
      </c>
      <c r="T87">
        <v>15.2</v>
      </c>
    </row>
  </sheetData>
  <sortState xmlns:xlrd2="http://schemas.microsoft.com/office/spreadsheetml/2017/richdata2" ref="S2:U42">
    <sortCondition ref="U2:U42"/>
  </sortState>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4"/>
  <sheetViews>
    <sheetView workbookViewId="0">
      <selection activeCell="E1" sqref="E1:F12"/>
    </sheetView>
  </sheetViews>
  <sheetFormatPr defaultRowHeight="14.5" x14ac:dyDescent="0.35"/>
  <cols>
    <col min="5" max="5" width="18.1796875" customWidth="1"/>
    <col min="14" max="14" width="19.6328125" customWidth="1"/>
  </cols>
  <sheetData>
    <row r="1" spans="1:15" x14ac:dyDescent="0.35">
      <c r="A1" s="1" t="s">
        <v>189</v>
      </c>
      <c r="B1" s="1" t="s">
        <v>0</v>
      </c>
      <c r="C1" s="1">
        <v>2015</v>
      </c>
      <c r="E1" s="1" t="s">
        <v>223</v>
      </c>
      <c r="F1" s="1" t="s">
        <v>224</v>
      </c>
      <c r="O1">
        <v>0</v>
      </c>
    </row>
    <row r="2" spans="1:15" x14ac:dyDescent="0.35">
      <c r="A2" t="s">
        <v>192</v>
      </c>
      <c r="B2" t="s">
        <v>3</v>
      </c>
      <c r="C2">
        <v>11.2</v>
      </c>
      <c r="E2" s="1" t="s">
        <v>198</v>
      </c>
      <c r="F2">
        <f>AVERAGE(C2:C44)</f>
        <v>12.24953488372093</v>
      </c>
      <c r="O2">
        <v>1</v>
      </c>
    </row>
    <row r="3" spans="1:15" x14ac:dyDescent="0.35">
      <c r="A3" t="s">
        <v>192</v>
      </c>
      <c r="B3" t="s">
        <v>4</v>
      </c>
      <c r="C3">
        <v>14.9</v>
      </c>
      <c r="E3" s="1" t="s">
        <v>199</v>
      </c>
      <c r="F3">
        <f>_xlfn.STDEV.P(C2:C44)</f>
        <v>1.1290600195972282</v>
      </c>
      <c r="O3">
        <v>2</v>
      </c>
    </row>
    <row r="4" spans="1:15" x14ac:dyDescent="0.35">
      <c r="A4" t="s">
        <v>192</v>
      </c>
      <c r="B4" t="s">
        <v>10</v>
      </c>
      <c r="C4">
        <v>11.9</v>
      </c>
      <c r="E4" s="1" t="s">
        <v>200</v>
      </c>
      <c r="F4">
        <f>MIN(C2:C44)</f>
        <v>9.73</v>
      </c>
      <c r="O4">
        <v>3</v>
      </c>
    </row>
    <row r="5" spans="1:15" x14ac:dyDescent="0.35">
      <c r="A5" t="s">
        <v>192</v>
      </c>
      <c r="B5" t="s">
        <v>13</v>
      </c>
      <c r="C5">
        <v>13.2</v>
      </c>
      <c r="E5" s="1" t="s">
        <v>201</v>
      </c>
      <c r="F5">
        <f>_xlfn.QUARTILE.EXC(C2:C44,1)</f>
        <v>11.5</v>
      </c>
      <c r="O5">
        <v>4</v>
      </c>
    </row>
    <row r="6" spans="1:15" x14ac:dyDescent="0.35">
      <c r="A6" t="s">
        <v>192</v>
      </c>
      <c r="B6" t="s">
        <v>17</v>
      </c>
      <c r="C6">
        <v>11.4</v>
      </c>
      <c r="E6" s="1" t="s">
        <v>202</v>
      </c>
      <c r="F6">
        <f>_xlfn.QUARTILE.EXC(C2:C44,2)</f>
        <v>12.4</v>
      </c>
      <c r="O6">
        <v>5</v>
      </c>
    </row>
    <row r="7" spans="1:15" x14ac:dyDescent="0.35">
      <c r="A7" t="s">
        <v>192</v>
      </c>
      <c r="B7" t="s">
        <v>20</v>
      </c>
      <c r="C7">
        <v>11</v>
      </c>
      <c r="E7" s="1" t="s">
        <v>203</v>
      </c>
      <c r="F7">
        <f>_xlfn.QUARTILE.EXC(C2:C44,3)</f>
        <v>12.9</v>
      </c>
      <c r="O7">
        <v>6</v>
      </c>
    </row>
    <row r="8" spans="1:15" x14ac:dyDescent="0.35">
      <c r="A8" t="s">
        <v>192</v>
      </c>
      <c r="B8" t="s">
        <v>21</v>
      </c>
      <c r="C8">
        <v>12.6</v>
      </c>
      <c r="E8" s="1" t="s">
        <v>204</v>
      </c>
      <c r="F8">
        <f>MAX(C2:C44)</f>
        <v>14.9</v>
      </c>
      <c r="O8">
        <v>7</v>
      </c>
    </row>
    <row r="9" spans="1:15" x14ac:dyDescent="0.35">
      <c r="A9" t="s">
        <v>192</v>
      </c>
      <c r="B9" t="s">
        <v>31</v>
      </c>
      <c r="C9">
        <v>11.5</v>
      </c>
      <c r="E9" s="1" t="s">
        <v>205</v>
      </c>
      <c r="F9">
        <f>F8-F4</f>
        <v>5.17</v>
      </c>
      <c r="O9">
        <v>8</v>
      </c>
    </row>
    <row r="10" spans="1:15" x14ac:dyDescent="0.35">
      <c r="A10" t="s">
        <v>192</v>
      </c>
      <c r="B10" t="s">
        <v>43</v>
      </c>
      <c r="C10">
        <v>13.3</v>
      </c>
      <c r="E10" s="1" t="s">
        <v>206</v>
      </c>
      <c r="F10">
        <f>F7-F5</f>
        <v>1.4000000000000004</v>
      </c>
      <c r="O10">
        <v>9</v>
      </c>
    </row>
    <row r="11" spans="1:15" x14ac:dyDescent="0.35">
      <c r="A11" t="s">
        <v>192</v>
      </c>
      <c r="B11" t="s">
        <v>44</v>
      </c>
      <c r="C11">
        <v>12.6</v>
      </c>
      <c r="E11" s="1" t="s">
        <v>207</v>
      </c>
      <c r="F11">
        <f>F5-1.5*F10</f>
        <v>9.3999999999999986</v>
      </c>
      <c r="G11" t="s">
        <v>225</v>
      </c>
      <c r="O11">
        <v>10</v>
      </c>
    </row>
    <row r="12" spans="1:15" x14ac:dyDescent="0.35">
      <c r="A12" t="s">
        <v>192</v>
      </c>
      <c r="B12" t="s">
        <v>45</v>
      </c>
      <c r="C12">
        <v>12.7</v>
      </c>
      <c r="E12" s="1" t="s">
        <v>208</v>
      </c>
      <c r="F12">
        <f>F7+1.5*F10</f>
        <v>15</v>
      </c>
      <c r="G12" t="s">
        <v>226</v>
      </c>
      <c r="O12">
        <v>11</v>
      </c>
    </row>
    <row r="13" spans="1:15" x14ac:dyDescent="0.35">
      <c r="A13" t="s">
        <v>192</v>
      </c>
      <c r="B13" t="s">
        <v>48</v>
      </c>
      <c r="C13">
        <v>12.9</v>
      </c>
      <c r="O13">
        <v>12</v>
      </c>
    </row>
    <row r="14" spans="1:15" x14ac:dyDescent="0.35">
      <c r="A14" t="s">
        <v>192</v>
      </c>
      <c r="B14" t="s">
        <v>49</v>
      </c>
      <c r="C14">
        <v>9.73</v>
      </c>
      <c r="O14">
        <v>13</v>
      </c>
    </row>
    <row r="15" spans="1:15" ht="15" thickBot="1" x14ac:dyDescent="0.4">
      <c r="A15" t="s">
        <v>192</v>
      </c>
      <c r="B15" t="s">
        <v>54</v>
      </c>
      <c r="C15">
        <v>12.6</v>
      </c>
      <c r="O15">
        <v>14</v>
      </c>
    </row>
    <row r="16" spans="1:15" x14ac:dyDescent="0.35">
      <c r="A16" t="s">
        <v>192</v>
      </c>
      <c r="B16" t="s">
        <v>55</v>
      </c>
      <c r="C16">
        <v>10.6</v>
      </c>
      <c r="E16" s="5" t="s">
        <v>233</v>
      </c>
      <c r="F16" s="5" t="s">
        <v>232</v>
      </c>
      <c r="O16">
        <v>15</v>
      </c>
    </row>
    <row r="17" spans="1:15" x14ac:dyDescent="0.35">
      <c r="A17" t="s">
        <v>192</v>
      </c>
      <c r="B17" t="s">
        <v>57</v>
      </c>
      <c r="C17">
        <v>12.5</v>
      </c>
      <c r="E17" s="2">
        <v>1</v>
      </c>
      <c r="F17" s="3">
        <v>0</v>
      </c>
      <c r="O17">
        <v>16</v>
      </c>
    </row>
    <row r="18" spans="1:15" x14ac:dyDescent="0.35">
      <c r="A18" t="s">
        <v>192</v>
      </c>
      <c r="B18" t="s">
        <v>59</v>
      </c>
      <c r="C18">
        <v>12.5</v>
      </c>
      <c r="E18" s="2">
        <v>2</v>
      </c>
      <c r="F18" s="3">
        <v>0</v>
      </c>
    </row>
    <row r="19" spans="1:15" x14ac:dyDescent="0.35">
      <c r="A19" t="s">
        <v>192</v>
      </c>
      <c r="B19" t="s">
        <v>62</v>
      </c>
      <c r="C19">
        <v>13.9</v>
      </c>
      <c r="E19" s="2">
        <v>3</v>
      </c>
      <c r="F19" s="3">
        <v>0</v>
      </c>
    </row>
    <row r="20" spans="1:15" x14ac:dyDescent="0.35">
      <c r="A20" t="s">
        <v>192</v>
      </c>
      <c r="B20" t="s">
        <v>69</v>
      </c>
      <c r="C20">
        <v>12.9</v>
      </c>
      <c r="E20" s="2">
        <v>4</v>
      </c>
      <c r="F20" s="3">
        <v>0</v>
      </c>
    </row>
    <row r="21" spans="1:15" x14ac:dyDescent="0.35">
      <c r="A21" t="s">
        <v>192</v>
      </c>
      <c r="B21" t="s">
        <v>74</v>
      </c>
      <c r="C21">
        <v>10.5</v>
      </c>
      <c r="E21" s="2">
        <v>5</v>
      </c>
      <c r="F21" s="3">
        <v>0</v>
      </c>
    </row>
    <row r="22" spans="1:15" x14ac:dyDescent="0.35">
      <c r="A22" t="s">
        <v>192</v>
      </c>
      <c r="B22" t="s">
        <v>76</v>
      </c>
      <c r="C22">
        <v>12.7</v>
      </c>
      <c r="E22" s="2">
        <v>6</v>
      </c>
      <c r="F22" s="3">
        <v>0</v>
      </c>
    </row>
    <row r="23" spans="1:15" x14ac:dyDescent="0.35">
      <c r="A23" t="s">
        <v>192</v>
      </c>
      <c r="B23" t="s">
        <v>79</v>
      </c>
      <c r="C23">
        <v>13.7</v>
      </c>
      <c r="E23" s="2">
        <v>7</v>
      </c>
      <c r="F23" s="3">
        <v>0</v>
      </c>
    </row>
    <row r="24" spans="1:15" x14ac:dyDescent="0.35">
      <c r="A24" t="s">
        <v>192</v>
      </c>
      <c r="B24" t="s">
        <v>82</v>
      </c>
      <c r="C24">
        <v>11.5</v>
      </c>
      <c r="E24" s="2">
        <v>8</v>
      </c>
      <c r="F24" s="3">
        <v>0</v>
      </c>
    </row>
    <row r="25" spans="1:15" x14ac:dyDescent="0.35">
      <c r="A25" t="s">
        <v>192</v>
      </c>
      <c r="B25" t="s">
        <v>84</v>
      </c>
      <c r="C25">
        <v>13.2</v>
      </c>
      <c r="E25" s="2">
        <v>9</v>
      </c>
      <c r="F25" s="3">
        <v>0</v>
      </c>
    </row>
    <row r="26" spans="1:15" x14ac:dyDescent="0.35">
      <c r="A26" t="s">
        <v>192</v>
      </c>
      <c r="B26" t="s">
        <v>102</v>
      </c>
      <c r="C26">
        <v>11.6</v>
      </c>
      <c r="E26" s="2">
        <v>10</v>
      </c>
      <c r="F26" s="3">
        <v>1</v>
      </c>
    </row>
    <row r="27" spans="1:15" x14ac:dyDescent="0.35">
      <c r="A27" t="s">
        <v>192</v>
      </c>
      <c r="B27" t="s">
        <v>103</v>
      </c>
      <c r="C27">
        <v>12</v>
      </c>
      <c r="E27" s="2">
        <v>11</v>
      </c>
      <c r="F27" s="3">
        <v>6</v>
      </c>
    </row>
    <row r="28" spans="1:15" x14ac:dyDescent="0.35">
      <c r="A28" t="s">
        <v>192</v>
      </c>
      <c r="B28" t="s">
        <v>104</v>
      </c>
      <c r="C28">
        <v>11.8</v>
      </c>
      <c r="E28" s="2">
        <v>12</v>
      </c>
      <c r="F28" s="3">
        <v>11</v>
      </c>
    </row>
    <row r="29" spans="1:15" x14ac:dyDescent="0.35">
      <c r="A29" t="s">
        <v>192</v>
      </c>
      <c r="B29" t="s">
        <v>106</v>
      </c>
      <c r="C29">
        <v>12.2</v>
      </c>
      <c r="E29" s="2">
        <v>13</v>
      </c>
      <c r="F29" s="3">
        <v>14</v>
      </c>
    </row>
    <row r="30" spans="1:15" x14ac:dyDescent="0.35">
      <c r="A30" t="s">
        <v>192</v>
      </c>
      <c r="B30" t="s">
        <v>111</v>
      </c>
      <c r="C30">
        <v>11.8</v>
      </c>
      <c r="E30" s="2">
        <v>14</v>
      </c>
      <c r="F30" s="3">
        <v>7</v>
      </c>
    </row>
    <row r="31" spans="1:15" x14ac:dyDescent="0.35">
      <c r="A31" t="s">
        <v>192</v>
      </c>
      <c r="B31" t="s">
        <v>113</v>
      </c>
      <c r="C31">
        <v>10.7</v>
      </c>
      <c r="E31" s="2">
        <v>15</v>
      </c>
      <c r="F31" s="3">
        <v>3</v>
      </c>
    </row>
    <row r="32" spans="1:15" x14ac:dyDescent="0.35">
      <c r="A32" t="s">
        <v>192</v>
      </c>
      <c r="B32" t="s">
        <v>115</v>
      </c>
      <c r="C32">
        <v>12.3</v>
      </c>
      <c r="E32" s="2">
        <v>16</v>
      </c>
      <c r="F32" s="3">
        <v>0</v>
      </c>
    </row>
    <row r="33" spans="1:6" ht="15" thickBot="1" x14ac:dyDescent="0.4">
      <c r="A33" t="s">
        <v>192</v>
      </c>
      <c r="B33" t="s">
        <v>126</v>
      </c>
      <c r="C33">
        <v>13.4</v>
      </c>
      <c r="E33" s="4" t="s">
        <v>231</v>
      </c>
      <c r="F33" s="4">
        <v>0</v>
      </c>
    </row>
    <row r="34" spans="1:6" x14ac:dyDescent="0.35">
      <c r="A34" t="s">
        <v>192</v>
      </c>
      <c r="B34" t="s">
        <v>127</v>
      </c>
      <c r="C34">
        <v>14.1</v>
      </c>
    </row>
    <row r="35" spans="1:6" x14ac:dyDescent="0.35">
      <c r="A35" t="s">
        <v>192</v>
      </c>
      <c r="B35" t="s">
        <v>136</v>
      </c>
      <c r="C35">
        <v>12.9</v>
      </c>
    </row>
    <row r="36" spans="1:6" x14ac:dyDescent="0.35">
      <c r="A36" t="s">
        <v>192</v>
      </c>
      <c r="B36" t="s">
        <v>138</v>
      </c>
      <c r="C36">
        <v>10.4</v>
      </c>
    </row>
    <row r="37" spans="1:6" x14ac:dyDescent="0.35">
      <c r="A37" t="s">
        <v>192</v>
      </c>
      <c r="B37" t="s">
        <v>142</v>
      </c>
      <c r="C37">
        <v>12.4</v>
      </c>
    </row>
    <row r="38" spans="1:6" x14ac:dyDescent="0.35">
      <c r="A38" t="s">
        <v>192</v>
      </c>
      <c r="B38" t="s">
        <v>143</v>
      </c>
      <c r="C38">
        <v>12.9</v>
      </c>
    </row>
    <row r="39" spans="1:6" x14ac:dyDescent="0.35">
      <c r="A39" t="s">
        <v>192</v>
      </c>
      <c r="B39" t="s">
        <v>153</v>
      </c>
      <c r="C39">
        <v>11.3</v>
      </c>
    </row>
    <row r="40" spans="1:6" x14ac:dyDescent="0.35">
      <c r="A40" t="s">
        <v>192</v>
      </c>
      <c r="B40" t="s">
        <v>157</v>
      </c>
      <c r="C40">
        <v>11.6</v>
      </c>
    </row>
    <row r="41" spans="1:6" x14ac:dyDescent="0.35">
      <c r="A41" t="s">
        <v>192</v>
      </c>
      <c r="B41" t="s">
        <v>158</v>
      </c>
      <c r="C41">
        <v>11.9</v>
      </c>
    </row>
    <row r="42" spans="1:6" x14ac:dyDescent="0.35">
      <c r="A42" t="s">
        <v>192</v>
      </c>
      <c r="B42" t="s">
        <v>159</v>
      </c>
      <c r="C42">
        <v>14.2</v>
      </c>
    </row>
    <row r="43" spans="1:6" x14ac:dyDescent="0.35">
      <c r="A43" t="s">
        <v>192</v>
      </c>
      <c r="B43" t="s">
        <v>172</v>
      </c>
      <c r="C43">
        <v>10.5</v>
      </c>
    </row>
    <row r="44" spans="1:6" x14ac:dyDescent="0.35">
      <c r="A44" t="s">
        <v>192</v>
      </c>
      <c r="B44" t="s">
        <v>176</v>
      </c>
      <c r="C44">
        <v>13.2</v>
      </c>
    </row>
  </sheetData>
  <sortState xmlns:xlrd2="http://schemas.microsoft.com/office/spreadsheetml/2017/richdata2" ref="E17:E32">
    <sortCondition ref="E17"/>
  </sortState>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3"/>
  <sheetViews>
    <sheetView workbookViewId="0">
      <selection activeCell="C6" sqref="C6"/>
    </sheetView>
  </sheetViews>
  <sheetFormatPr defaultRowHeight="14.5" x14ac:dyDescent="0.35"/>
  <cols>
    <col min="5" max="5" width="19.54296875" customWidth="1"/>
  </cols>
  <sheetData>
    <row r="1" spans="1:7" x14ac:dyDescent="0.35">
      <c r="A1" s="1" t="s">
        <v>189</v>
      </c>
      <c r="B1" s="1" t="s">
        <v>0</v>
      </c>
      <c r="C1" s="1">
        <v>2015</v>
      </c>
      <c r="E1" s="1" t="s">
        <v>227</v>
      </c>
      <c r="F1" s="1" t="s">
        <v>228</v>
      </c>
    </row>
    <row r="2" spans="1:7" x14ac:dyDescent="0.35">
      <c r="A2" t="s">
        <v>193</v>
      </c>
      <c r="B2" t="s">
        <v>5</v>
      </c>
      <c r="C2">
        <v>12</v>
      </c>
      <c r="E2" s="1" t="s">
        <v>198</v>
      </c>
      <c r="F2">
        <f>AVERAGE(C2:C15)</f>
        <v>10.586153846153847</v>
      </c>
    </row>
    <row r="3" spans="1:7" x14ac:dyDescent="0.35">
      <c r="A3" t="s">
        <v>193</v>
      </c>
      <c r="B3" t="s">
        <v>18</v>
      </c>
      <c r="C3">
        <v>10.3</v>
      </c>
      <c r="E3" s="1" t="s">
        <v>199</v>
      </c>
      <c r="F3">
        <f>_xlfn.STDEV.P(C2:C15)</f>
        <v>1.372406860852845</v>
      </c>
    </row>
    <row r="4" spans="1:7" x14ac:dyDescent="0.35">
      <c r="A4" t="s">
        <v>193</v>
      </c>
      <c r="B4" t="s">
        <v>80</v>
      </c>
      <c r="C4">
        <v>12</v>
      </c>
      <c r="E4" s="1" t="s">
        <v>200</v>
      </c>
      <c r="F4">
        <f>MIN(C2:C15)</f>
        <v>8.11</v>
      </c>
    </row>
    <row r="5" spans="1:7" x14ac:dyDescent="0.35">
      <c r="A5" t="s">
        <v>193</v>
      </c>
      <c r="B5" t="s">
        <v>81</v>
      </c>
      <c r="C5">
        <v>8.57</v>
      </c>
      <c r="E5" s="1" t="s">
        <v>201</v>
      </c>
      <c r="F5">
        <f>_xlfn.QUARTILE.EXC(C2:C15,1)</f>
        <v>9.32</v>
      </c>
    </row>
    <row r="6" spans="1:7" x14ac:dyDescent="0.35">
      <c r="A6" t="s">
        <v>193</v>
      </c>
      <c r="B6" t="s">
        <v>83</v>
      </c>
      <c r="E6" s="1" t="s">
        <v>202</v>
      </c>
      <c r="F6">
        <f>_xlfn.QUARTILE.EXC(C2:C15,2)</f>
        <v>10.6</v>
      </c>
    </row>
    <row r="7" spans="1:7" x14ac:dyDescent="0.35">
      <c r="A7" t="s">
        <v>193</v>
      </c>
      <c r="B7" t="s">
        <v>86</v>
      </c>
      <c r="C7">
        <v>12.3</v>
      </c>
      <c r="E7" s="1" t="s">
        <v>203</v>
      </c>
      <c r="F7">
        <f>_xlfn.QUARTILE.EXC(C2:C15,3)</f>
        <v>11.95</v>
      </c>
    </row>
    <row r="8" spans="1:7" x14ac:dyDescent="0.35">
      <c r="A8" t="s">
        <v>193</v>
      </c>
      <c r="B8" t="s">
        <v>94</v>
      </c>
      <c r="C8">
        <v>11.8</v>
      </c>
      <c r="E8" s="1" t="s">
        <v>204</v>
      </c>
      <c r="F8">
        <f>MAX(C2:C15)</f>
        <v>12.3</v>
      </c>
    </row>
    <row r="9" spans="1:7" x14ac:dyDescent="0.35">
      <c r="A9" t="s">
        <v>193</v>
      </c>
      <c r="B9" t="s">
        <v>96</v>
      </c>
      <c r="C9">
        <v>10.6</v>
      </c>
      <c r="E9" s="1" t="s">
        <v>205</v>
      </c>
      <c r="F9">
        <f>F8-F4</f>
        <v>4.1900000000000013</v>
      </c>
    </row>
    <row r="10" spans="1:7" x14ac:dyDescent="0.35">
      <c r="A10" t="s">
        <v>193</v>
      </c>
      <c r="B10" t="s">
        <v>130</v>
      </c>
      <c r="C10">
        <v>10.3</v>
      </c>
      <c r="E10" s="1" t="s">
        <v>206</v>
      </c>
      <c r="F10">
        <f>F7-F5</f>
        <v>2.629999999999999</v>
      </c>
    </row>
    <row r="11" spans="1:7" x14ac:dyDescent="0.35">
      <c r="A11" t="s">
        <v>193</v>
      </c>
      <c r="B11" t="s">
        <v>140</v>
      </c>
      <c r="C11">
        <v>11.1</v>
      </c>
      <c r="E11" s="1" t="s">
        <v>207</v>
      </c>
      <c r="F11">
        <f>F5-1.5*F10</f>
        <v>5.3750000000000018</v>
      </c>
      <c r="G11" t="s">
        <v>229</v>
      </c>
    </row>
    <row r="12" spans="1:7" x14ac:dyDescent="0.35">
      <c r="A12" t="s">
        <v>193</v>
      </c>
      <c r="B12" t="s">
        <v>141</v>
      </c>
      <c r="C12">
        <v>8.81</v>
      </c>
      <c r="E12" s="1" t="s">
        <v>208</v>
      </c>
      <c r="F12">
        <f>F7+1.5*F10</f>
        <v>15.894999999999998</v>
      </c>
      <c r="G12" t="s">
        <v>230</v>
      </c>
    </row>
    <row r="13" spans="1:7" x14ac:dyDescent="0.35">
      <c r="A13" t="s">
        <v>193</v>
      </c>
      <c r="B13" t="s">
        <v>145</v>
      </c>
      <c r="C13">
        <v>11.9</v>
      </c>
    </row>
    <row r="14" spans="1:7" x14ac:dyDescent="0.35">
      <c r="A14" t="s">
        <v>193</v>
      </c>
      <c r="B14" t="s">
        <v>162</v>
      </c>
      <c r="C14">
        <v>9.83</v>
      </c>
    </row>
    <row r="15" spans="1:7" ht="15" thickBot="1" x14ac:dyDescent="0.4">
      <c r="A15" t="s">
        <v>193</v>
      </c>
      <c r="B15" t="s">
        <v>185</v>
      </c>
      <c r="C15">
        <v>8.11</v>
      </c>
    </row>
    <row r="16" spans="1:7" x14ac:dyDescent="0.35">
      <c r="E16" s="5" t="s">
        <v>233</v>
      </c>
      <c r="F16" s="5" t="s">
        <v>232</v>
      </c>
    </row>
    <row r="17" spans="3:6" x14ac:dyDescent="0.35">
      <c r="E17" s="2">
        <v>1</v>
      </c>
      <c r="F17" s="3">
        <v>0</v>
      </c>
    </row>
    <row r="18" spans="3:6" x14ac:dyDescent="0.35">
      <c r="C18">
        <v>0</v>
      </c>
      <c r="E18" s="2">
        <v>2</v>
      </c>
      <c r="F18" s="3">
        <v>0</v>
      </c>
    </row>
    <row r="19" spans="3:6" x14ac:dyDescent="0.35">
      <c r="C19">
        <v>1</v>
      </c>
      <c r="E19" s="2">
        <v>3</v>
      </c>
      <c r="F19" s="3">
        <v>0</v>
      </c>
    </row>
    <row r="20" spans="3:6" x14ac:dyDescent="0.35">
      <c r="C20">
        <v>2</v>
      </c>
      <c r="E20" s="2">
        <v>4</v>
      </c>
      <c r="F20" s="3">
        <v>0</v>
      </c>
    </row>
    <row r="21" spans="3:6" x14ac:dyDescent="0.35">
      <c r="C21">
        <v>3</v>
      </c>
      <c r="E21" s="2">
        <v>5</v>
      </c>
      <c r="F21" s="3">
        <v>0</v>
      </c>
    </row>
    <row r="22" spans="3:6" x14ac:dyDescent="0.35">
      <c r="C22">
        <v>4</v>
      </c>
      <c r="E22" s="2">
        <v>6</v>
      </c>
      <c r="F22" s="3">
        <v>0</v>
      </c>
    </row>
    <row r="23" spans="3:6" x14ac:dyDescent="0.35">
      <c r="C23">
        <v>5</v>
      </c>
      <c r="E23" s="2">
        <v>7</v>
      </c>
      <c r="F23" s="3">
        <v>0</v>
      </c>
    </row>
    <row r="24" spans="3:6" x14ac:dyDescent="0.35">
      <c r="C24">
        <v>6</v>
      </c>
      <c r="E24" s="2">
        <v>8</v>
      </c>
      <c r="F24" s="3">
        <v>0</v>
      </c>
    </row>
    <row r="25" spans="3:6" x14ac:dyDescent="0.35">
      <c r="C25">
        <v>7</v>
      </c>
      <c r="E25" s="2">
        <v>9</v>
      </c>
      <c r="F25" s="3">
        <v>3</v>
      </c>
    </row>
    <row r="26" spans="3:6" x14ac:dyDescent="0.35">
      <c r="C26">
        <v>8</v>
      </c>
      <c r="E26" s="2">
        <v>10</v>
      </c>
      <c r="F26" s="3">
        <v>1</v>
      </c>
    </row>
    <row r="27" spans="3:6" x14ac:dyDescent="0.35">
      <c r="C27">
        <v>9</v>
      </c>
      <c r="E27" s="2">
        <v>11</v>
      </c>
      <c r="F27" s="3">
        <v>3</v>
      </c>
    </row>
    <row r="28" spans="3:6" x14ac:dyDescent="0.35">
      <c r="C28">
        <v>10</v>
      </c>
      <c r="E28" s="2">
        <v>12</v>
      </c>
      <c r="F28" s="3">
        <v>4</v>
      </c>
    </row>
    <row r="29" spans="3:6" x14ac:dyDescent="0.35">
      <c r="C29">
        <v>11</v>
      </c>
      <c r="E29" s="2">
        <v>13</v>
      </c>
      <c r="F29" s="3">
        <v>1</v>
      </c>
    </row>
    <row r="30" spans="3:6" x14ac:dyDescent="0.35">
      <c r="C30">
        <v>12</v>
      </c>
      <c r="E30" s="2">
        <v>14</v>
      </c>
      <c r="F30" s="3">
        <v>0</v>
      </c>
    </row>
    <row r="31" spans="3:6" x14ac:dyDescent="0.35">
      <c r="C31">
        <v>13</v>
      </c>
      <c r="E31" s="2">
        <v>15</v>
      </c>
      <c r="F31" s="3">
        <v>1</v>
      </c>
    </row>
    <row r="32" spans="3:6" ht="15" thickBot="1" x14ac:dyDescent="0.4">
      <c r="C32">
        <v>14</v>
      </c>
      <c r="E32" s="4" t="s">
        <v>231</v>
      </c>
      <c r="F32" s="4">
        <v>0</v>
      </c>
    </row>
    <row r="33" spans="3:3" x14ac:dyDescent="0.35">
      <c r="C33">
        <v>15</v>
      </c>
    </row>
  </sheetData>
  <sortState xmlns:xlrd2="http://schemas.microsoft.com/office/spreadsheetml/2017/richdata2" ref="E17:E31">
    <sortCondition ref="E17"/>
  </sortState>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0"/>
  <sheetViews>
    <sheetView workbookViewId="0">
      <selection activeCell="D11" sqref="D11"/>
    </sheetView>
  </sheetViews>
  <sheetFormatPr defaultRowHeight="14.5" x14ac:dyDescent="0.35"/>
  <cols>
    <col min="1" max="1" width="15.36328125" customWidth="1"/>
    <col min="2" max="2" width="16.453125" customWidth="1"/>
    <col min="4" max="4" width="8.7265625" style="7"/>
    <col min="5" max="5" width="25.7265625" style="8" customWidth="1"/>
  </cols>
  <sheetData>
    <row r="1" spans="1:5" s="6" customFormat="1" ht="87" x14ac:dyDescent="0.35">
      <c r="A1" s="9" t="s">
        <v>234</v>
      </c>
      <c r="B1" s="9" t="s">
        <v>235</v>
      </c>
      <c r="C1" s="9" t="s">
        <v>236</v>
      </c>
      <c r="D1" s="10" t="s">
        <v>237</v>
      </c>
      <c r="E1" s="11" t="s">
        <v>238</v>
      </c>
    </row>
    <row r="2" spans="1:5" x14ac:dyDescent="0.35">
      <c r="A2" s="12" t="s">
        <v>154</v>
      </c>
      <c r="B2" s="12">
        <v>3.02</v>
      </c>
      <c r="C2" s="12">
        <f>7-B2</f>
        <v>3.98</v>
      </c>
      <c r="D2" s="13">
        <f>C2/$C$27</f>
        <v>0.10916072408118484</v>
      </c>
      <c r="E2" s="11">
        <f>D2*$A$30</f>
        <v>1091607.2408118483</v>
      </c>
    </row>
    <row r="3" spans="1:5" x14ac:dyDescent="0.35">
      <c r="A3" s="12" t="s">
        <v>123</v>
      </c>
      <c r="B3" s="12">
        <v>3.6</v>
      </c>
      <c r="C3" s="12">
        <f t="shared" ref="C3:C26" si="0">7-B3</f>
        <v>3.4</v>
      </c>
      <c r="D3" s="13">
        <f t="shared" ref="D3:D26" si="1">C3/$C$27</f>
        <v>9.3252879868348848E-2</v>
      </c>
      <c r="E3" s="11">
        <f t="shared" ref="E3:E26" si="2">D3*$A$30</f>
        <v>932528.79868348851</v>
      </c>
    </row>
    <row r="4" spans="1:5" x14ac:dyDescent="0.35">
      <c r="A4" s="12" t="s">
        <v>15</v>
      </c>
      <c r="B4" s="12">
        <v>3.76</v>
      </c>
      <c r="C4" s="12">
        <f t="shared" si="0"/>
        <v>3.24</v>
      </c>
      <c r="D4" s="13">
        <f t="shared" si="1"/>
        <v>8.8864509051014798E-2</v>
      </c>
      <c r="E4" s="11">
        <f t="shared" si="2"/>
        <v>888645.09051014797</v>
      </c>
    </row>
    <row r="5" spans="1:5" x14ac:dyDescent="0.35">
      <c r="A5" s="12" t="s">
        <v>112</v>
      </c>
      <c r="B5" s="12">
        <v>3.76</v>
      </c>
      <c r="C5" s="12">
        <f t="shared" si="0"/>
        <v>3.24</v>
      </c>
      <c r="D5" s="13">
        <f t="shared" si="1"/>
        <v>8.8864509051014798E-2</v>
      </c>
      <c r="E5" s="11">
        <f t="shared" si="2"/>
        <v>888645.09051014797</v>
      </c>
    </row>
    <row r="6" spans="1:5" x14ac:dyDescent="0.35">
      <c r="A6" s="12" t="s">
        <v>152</v>
      </c>
      <c r="B6" s="12">
        <v>4.03</v>
      </c>
      <c r="C6" s="12">
        <f t="shared" si="0"/>
        <v>2.9699999999999998</v>
      </c>
      <c r="D6" s="13">
        <f t="shared" si="1"/>
        <v>8.1459133296763547E-2</v>
      </c>
      <c r="E6" s="11">
        <f t="shared" si="2"/>
        <v>814591.33296763548</v>
      </c>
    </row>
    <row r="7" spans="1:5" x14ac:dyDescent="0.35">
      <c r="A7" s="12" t="s">
        <v>117</v>
      </c>
      <c r="B7" s="12">
        <v>4.79</v>
      </c>
      <c r="C7" s="12">
        <f t="shared" si="0"/>
        <v>2.21</v>
      </c>
      <c r="D7" s="13">
        <f t="shared" si="1"/>
        <v>6.0614371914426757E-2</v>
      </c>
      <c r="E7" s="11">
        <f t="shared" si="2"/>
        <v>606143.71914426761</v>
      </c>
    </row>
    <row r="8" spans="1:5" x14ac:dyDescent="0.35">
      <c r="A8" s="12" t="s">
        <v>67</v>
      </c>
      <c r="B8" s="12">
        <v>4.96</v>
      </c>
      <c r="C8" s="12">
        <f t="shared" si="0"/>
        <v>2.04</v>
      </c>
      <c r="D8" s="13">
        <f t="shared" si="1"/>
        <v>5.5951727921009317E-2</v>
      </c>
      <c r="E8" s="11">
        <f t="shared" si="2"/>
        <v>559517.2792100932</v>
      </c>
    </row>
    <row r="9" spans="1:5" x14ac:dyDescent="0.35">
      <c r="A9" s="12" t="s">
        <v>163</v>
      </c>
      <c r="B9" s="12">
        <v>5.08</v>
      </c>
      <c r="C9" s="12">
        <f t="shared" si="0"/>
        <v>1.92</v>
      </c>
      <c r="D9" s="13">
        <f t="shared" si="1"/>
        <v>5.2660449808008762E-2</v>
      </c>
      <c r="E9" s="11">
        <f t="shared" si="2"/>
        <v>526604.49808008759</v>
      </c>
    </row>
    <row r="10" spans="1:5" x14ac:dyDescent="0.35">
      <c r="A10" s="12" t="s">
        <v>147</v>
      </c>
      <c r="B10" s="12">
        <v>5.26</v>
      </c>
      <c r="C10" s="12">
        <f t="shared" si="0"/>
        <v>1.7400000000000002</v>
      </c>
      <c r="D10" s="13">
        <f t="shared" si="1"/>
        <v>4.7723532638507947E-2</v>
      </c>
      <c r="E10" s="11">
        <f t="shared" si="2"/>
        <v>477235.32638507948</v>
      </c>
    </row>
    <row r="11" spans="1:5" x14ac:dyDescent="0.35">
      <c r="A11" s="12" t="s">
        <v>1</v>
      </c>
      <c r="B11" s="12">
        <v>5.27</v>
      </c>
      <c r="C11" s="12">
        <f t="shared" si="0"/>
        <v>1.7300000000000004</v>
      </c>
      <c r="D11" s="13">
        <f t="shared" si="1"/>
        <v>4.7449259462424578E-2</v>
      </c>
      <c r="E11" s="11">
        <f t="shared" si="2"/>
        <v>474492.59462424577</v>
      </c>
    </row>
    <row r="12" spans="1:5" x14ac:dyDescent="0.35">
      <c r="A12" s="12" t="s">
        <v>12</v>
      </c>
      <c r="B12" s="12">
        <v>5.56</v>
      </c>
      <c r="C12" s="12">
        <f t="shared" si="0"/>
        <v>1.4400000000000004</v>
      </c>
      <c r="D12" s="13">
        <f t="shared" si="1"/>
        <v>3.9495337356006584E-2</v>
      </c>
      <c r="E12" s="11">
        <f t="shared" si="2"/>
        <v>394953.37356006581</v>
      </c>
    </row>
    <row r="13" spans="1:5" x14ac:dyDescent="0.35">
      <c r="A13" s="12" t="s">
        <v>65</v>
      </c>
      <c r="B13" s="12">
        <v>5.7</v>
      </c>
      <c r="C13" s="12">
        <f t="shared" si="0"/>
        <v>1.2999999999999998</v>
      </c>
      <c r="D13" s="13">
        <f t="shared" si="1"/>
        <v>3.5655512890839264E-2</v>
      </c>
      <c r="E13" s="11">
        <f t="shared" si="2"/>
        <v>356555.12890839262</v>
      </c>
    </row>
    <row r="14" spans="1:5" x14ac:dyDescent="0.35">
      <c r="A14" s="12" t="s">
        <v>144</v>
      </c>
      <c r="B14" s="12">
        <v>5.82</v>
      </c>
      <c r="C14" s="12">
        <f t="shared" si="0"/>
        <v>1.1799999999999997</v>
      </c>
      <c r="D14" s="13">
        <f t="shared" si="1"/>
        <v>3.2364234777838716E-2</v>
      </c>
      <c r="E14" s="11">
        <f t="shared" si="2"/>
        <v>323642.34777838713</v>
      </c>
    </row>
    <row r="15" spans="1:5" x14ac:dyDescent="0.35">
      <c r="A15" s="12" t="s">
        <v>107</v>
      </c>
      <c r="B15" s="12">
        <v>5.88</v>
      </c>
      <c r="C15" s="12">
        <f t="shared" si="0"/>
        <v>1.1200000000000001</v>
      </c>
      <c r="D15" s="13">
        <f t="shared" si="1"/>
        <v>3.0718595721338449E-2</v>
      </c>
      <c r="E15" s="11">
        <f t="shared" si="2"/>
        <v>307185.95721338451</v>
      </c>
    </row>
    <row r="16" spans="1:5" x14ac:dyDescent="0.35">
      <c r="A16" s="12" t="s">
        <v>150</v>
      </c>
      <c r="B16" s="12">
        <v>5.97</v>
      </c>
      <c r="C16" s="12">
        <f t="shared" si="0"/>
        <v>1.0300000000000002</v>
      </c>
      <c r="D16" s="13">
        <f t="shared" si="1"/>
        <v>2.8250137136588041E-2</v>
      </c>
      <c r="E16" s="11">
        <f t="shared" si="2"/>
        <v>282501.37136588042</v>
      </c>
    </row>
    <row r="17" spans="1:5" x14ac:dyDescent="0.35">
      <c r="A17" s="12" t="s">
        <v>2</v>
      </c>
      <c r="B17" s="12">
        <v>6.14</v>
      </c>
      <c r="C17" s="12">
        <f t="shared" si="0"/>
        <v>0.86000000000000032</v>
      </c>
      <c r="D17" s="13">
        <f t="shared" si="1"/>
        <v>2.3587493143170601E-2</v>
      </c>
      <c r="E17" s="11">
        <f t="shared" si="2"/>
        <v>235874.93143170601</v>
      </c>
    </row>
    <row r="18" spans="1:5" x14ac:dyDescent="0.35">
      <c r="A18" s="12" t="s">
        <v>118</v>
      </c>
      <c r="B18" s="12">
        <v>6.36</v>
      </c>
      <c r="C18" s="12">
        <f t="shared" si="0"/>
        <v>0.63999999999999968</v>
      </c>
      <c r="D18" s="13">
        <f t="shared" si="1"/>
        <v>1.7553483269336246E-2</v>
      </c>
      <c r="E18" s="11">
        <f t="shared" si="2"/>
        <v>175534.83269336246</v>
      </c>
    </row>
    <row r="19" spans="1:5" x14ac:dyDescent="0.35">
      <c r="A19" s="12" t="s">
        <v>97</v>
      </c>
      <c r="B19" s="12">
        <v>6.46</v>
      </c>
      <c r="C19" s="12">
        <f t="shared" si="0"/>
        <v>0.54</v>
      </c>
      <c r="D19" s="13">
        <f t="shared" si="1"/>
        <v>1.4810751508502466E-2</v>
      </c>
      <c r="E19" s="11">
        <f t="shared" si="2"/>
        <v>148107.51508502467</v>
      </c>
    </row>
    <row r="20" spans="1:5" x14ac:dyDescent="0.35">
      <c r="A20" s="12" t="s">
        <v>56</v>
      </c>
      <c r="B20" s="12">
        <v>6.54</v>
      </c>
      <c r="C20" s="12">
        <f t="shared" si="0"/>
        <v>0.45999999999999996</v>
      </c>
      <c r="D20" s="13">
        <f t="shared" si="1"/>
        <v>1.2616566099835433E-2</v>
      </c>
      <c r="E20" s="11">
        <f t="shared" si="2"/>
        <v>126165.66099835433</v>
      </c>
    </row>
    <row r="21" spans="1:5" x14ac:dyDescent="0.35">
      <c r="A21" s="12" t="s">
        <v>14</v>
      </c>
      <c r="B21" s="12">
        <v>6.55</v>
      </c>
      <c r="C21" s="12">
        <f t="shared" si="0"/>
        <v>0.45000000000000018</v>
      </c>
      <c r="D21" s="13">
        <f t="shared" si="1"/>
        <v>1.2342292923752059E-2</v>
      </c>
      <c r="E21" s="11">
        <f t="shared" si="2"/>
        <v>123422.92923752058</v>
      </c>
    </row>
    <row r="22" spans="1:5" x14ac:dyDescent="0.35">
      <c r="A22" s="12" t="s">
        <v>34</v>
      </c>
      <c r="B22" s="12">
        <v>6.59</v>
      </c>
      <c r="C22" s="12">
        <f t="shared" si="0"/>
        <v>0.41000000000000014</v>
      </c>
      <c r="D22" s="13">
        <f t="shared" si="1"/>
        <v>1.1245200219418543E-2</v>
      </c>
      <c r="E22" s="11">
        <f t="shared" si="2"/>
        <v>112452.00219418542</v>
      </c>
    </row>
    <row r="23" spans="1:5" x14ac:dyDescent="0.35">
      <c r="A23" s="12" t="s">
        <v>29</v>
      </c>
      <c r="B23" s="12">
        <v>6.79</v>
      </c>
      <c r="C23" s="12">
        <f t="shared" si="0"/>
        <v>0.20999999999999996</v>
      </c>
      <c r="D23" s="13">
        <f t="shared" si="1"/>
        <v>5.7597366977509574E-3</v>
      </c>
      <c r="E23" s="11">
        <f t="shared" si="2"/>
        <v>57597.366977509577</v>
      </c>
    </row>
    <row r="24" spans="1:5" x14ac:dyDescent="0.35">
      <c r="A24" s="12" t="s">
        <v>120</v>
      </c>
      <c r="B24" s="12">
        <v>6.85</v>
      </c>
      <c r="C24" s="12">
        <f t="shared" si="0"/>
        <v>0.15000000000000036</v>
      </c>
      <c r="D24" s="13">
        <f t="shared" si="1"/>
        <v>4.1140976412506946E-3</v>
      </c>
      <c r="E24" s="11">
        <f t="shared" si="2"/>
        <v>41140.976412506949</v>
      </c>
    </row>
    <row r="25" spans="1:5" x14ac:dyDescent="0.35">
      <c r="A25" s="12" t="s">
        <v>66</v>
      </c>
      <c r="B25" s="12">
        <v>6.87</v>
      </c>
      <c r="C25" s="12">
        <f t="shared" si="0"/>
        <v>0.12999999999999989</v>
      </c>
      <c r="D25" s="13">
        <f t="shared" si="1"/>
        <v>3.565551289083924E-3</v>
      </c>
      <c r="E25" s="11">
        <f t="shared" si="2"/>
        <v>35655.512890839243</v>
      </c>
    </row>
    <row r="26" spans="1:5" x14ac:dyDescent="0.35">
      <c r="A26" s="12" t="s">
        <v>53</v>
      </c>
      <c r="B26" s="12">
        <v>6.93</v>
      </c>
      <c r="C26" s="12">
        <f t="shared" si="0"/>
        <v>7.0000000000000284E-2</v>
      </c>
      <c r="D26" s="13">
        <f t="shared" si="1"/>
        <v>1.9199122325836606E-3</v>
      </c>
      <c r="E26" s="11">
        <f t="shared" si="2"/>
        <v>19199.122325836608</v>
      </c>
    </row>
    <row r="27" spans="1:5" x14ac:dyDescent="0.35">
      <c r="A27" s="12"/>
      <c r="B27" s="12"/>
      <c r="C27" s="12">
        <f>SUM(C2:C26)</f>
        <v>36.460000000000008</v>
      </c>
      <c r="D27" s="13">
        <f>SUM(D2:D26)</f>
        <v>1</v>
      </c>
      <c r="E27" s="11">
        <f>SUM(E2:E26)</f>
        <v>9999999.9999999963</v>
      </c>
    </row>
    <row r="30" spans="1:5" x14ac:dyDescent="0.35">
      <c r="A30">
        <v>10000000</v>
      </c>
      <c r="B30">
        <v>25</v>
      </c>
      <c r="C30">
        <f>A30/B30</f>
        <v>400000</v>
      </c>
    </row>
  </sheetData>
  <sortState xmlns:xlrd2="http://schemas.microsoft.com/office/spreadsheetml/2017/richdata2" ref="A2:B26">
    <sortCondition ref="B2:B2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Data </vt:lpstr>
      <vt:lpstr>All Countries</vt:lpstr>
      <vt:lpstr>African Countries</vt:lpstr>
      <vt:lpstr>Sheet7</vt:lpstr>
      <vt:lpstr>American Countries</vt:lpstr>
      <vt:lpstr>Asian-Oceania Countries</vt:lpstr>
      <vt:lpstr>European Countries</vt:lpstr>
      <vt:lpstr>Middle Eastern Countries</vt:lpstr>
      <vt:lpstr>Proportional Spread of aid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Green, Lisa</dc:creator>
  <cp:lastModifiedBy>Green, Lisa</cp:lastModifiedBy>
  <dcterms:created xsi:type="dcterms:W3CDTF">2022-10-04T00:09:47Z</dcterms:created>
  <dcterms:modified xsi:type="dcterms:W3CDTF">2022-11-04T03:18:15Z</dcterms:modified>
</cp:coreProperties>
</file>